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2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Záložky hotové akce\2023\MŚ Na Výsluní\"/>
    </mc:Choice>
  </mc:AlternateContent>
  <xr:revisionPtr revIDLastSave="0" documentId="13_ncr:1_{3E12E6D0-0B09-4C3A-B82F-A5207B840B03}" xr6:coauthVersionLast="47" xr6:coauthVersionMax="47" xr10:uidLastSave="{00000000-0000-0000-0000-000000000000}"/>
  <bookViews>
    <workbookView xWindow="28590" yWindow="525" windowWidth="19410" windowHeight="14700" xr2:uid="{00000000-000D-0000-FFFF-FFFF00000000}"/>
  </bookViews>
  <sheets>
    <sheet name="Krycí list" sheetId="4" r:id="rId1"/>
    <sheet name="rekapitulace" sheetId="5" r:id="rId2"/>
    <sheet name="List1" sheetId="1" r:id="rId3"/>
    <sheet name="List2" sheetId="2" r:id="rId4"/>
    <sheet name="List3" sheetId="3" r:id="rId5"/>
    <sheet name="List4" sheetId="6" r:id="rId6"/>
    <sheet name="List5" sheetId="7" r:id="rId7"/>
  </sheets>
  <externalReferences>
    <externalReference r:id="rId8"/>
    <externalReference r:id="rId9"/>
    <externalReference r:id="rId10"/>
    <externalReference r:id="rId11"/>
  </externalReferences>
  <definedNames>
    <definedName name="Cena_celkem">#REF!</definedName>
    <definedName name="CisloRozpoctu">'[1]Krycí list'!$C$2</definedName>
    <definedName name="cislostavby">'[1]Krycí list'!$A$7</definedName>
    <definedName name="Dodavka">[2]Rekapitulace!$G$15</definedName>
    <definedName name="HSV">[2]Rekapitulace!$E$15</definedName>
    <definedName name="HZS">[2]Rekapitulace!$I$15</definedName>
    <definedName name="Mena">[3]Stavba!$J$29</definedName>
    <definedName name="Mont">[2]Rekapitulace!$H$15</definedName>
    <definedName name="NazevRozpoctu">'[1]Krycí list'!$D$2</definedName>
    <definedName name="nazevstavby">'[1]Krycí list'!$C$7</definedName>
    <definedName name="_xlnm.Print_Area" localSheetId="0">'Krycí list'!$A$1:$G$36</definedName>
    <definedName name="_xlnm.Print_Area" localSheetId="2">List1!$A$1:$G$26</definedName>
    <definedName name="_xlnm.Print_Area" localSheetId="1">rekapitulace!$A$1:$E$15</definedName>
    <definedName name="PocetMJ" localSheetId="1">'[4]Krycí list'!$G$7</definedName>
    <definedName name="PocetMJ">'Krycí list'!$G$7</definedName>
    <definedName name="PSV">[2]Rekapitulace!$F$15</definedName>
    <definedName name="SazbaDPH1">'[1]Krycí list'!$C$30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RN">[2]Rekapitulace!$H$28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1" l="1"/>
  <c r="F25" i="1"/>
  <c r="F26" i="1" s="1"/>
  <c r="F16" i="1"/>
  <c r="F15" i="1"/>
  <c r="F3" i="1" l="1"/>
  <c r="F4" i="1"/>
  <c r="F11" i="1"/>
  <c r="F10" i="1"/>
  <c r="F9" i="1"/>
  <c r="F8" i="1"/>
  <c r="F7" i="1" l="1"/>
  <c r="F6" i="1"/>
  <c r="G22" i="4" l="1"/>
  <c r="F18" i="1" l="1"/>
  <c r="F17" i="1" l="1"/>
  <c r="F12" i="1" l="1"/>
  <c r="B7" i="5" l="1"/>
  <c r="B6" i="5"/>
  <c r="E7" i="5" l="1"/>
  <c r="D20" i="4" l="1"/>
  <c r="C20" i="4"/>
  <c r="D19" i="4"/>
  <c r="D18" i="4"/>
  <c r="G17" i="4"/>
  <c r="D17" i="4"/>
  <c r="C17" i="4"/>
  <c r="G16" i="4"/>
  <c r="D16" i="4"/>
  <c r="C16" i="4"/>
  <c r="G20" i="4" s="1"/>
  <c r="G15" i="4"/>
  <c r="D15" i="4"/>
  <c r="G14" i="4"/>
  <c r="D14" i="4"/>
  <c r="G8" i="4"/>
  <c r="F20" i="1" l="1"/>
  <c r="F19" i="1" l="1"/>
  <c r="F5" i="1"/>
  <c r="F21" i="1" l="1"/>
  <c r="E6" i="5" l="1"/>
  <c r="E9" i="5" s="1"/>
  <c r="E10" i="5" s="1"/>
  <c r="C14" i="4" s="1"/>
  <c r="C18" i="4" s="1"/>
  <c r="C21" i="4" l="1"/>
  <c r="C22" i="4" s="1"/>
  <c r="F31" i="4" s="1"/>
  <c r="F32" i="4" s="1"/>
  <c r="F33" i="4" s="1"/>
</calcChain>
</file>

<file path=xl/sharedStrings.xml><?xml version="1.0" encoding="utf-8"?>
<sst xmlns="http://schemas.openxmlformats.org/spreadsheetml/2006/main" count="148" uniqueCount="108">
  <si>
    <t>ks</t>
  </si>
  <si>
    <t>vlastní</t>
  </si>
  <si>
    <t>hod</t>
  </si>
  <si>
    <t>Kód</t>
  </si>
  <si>
    <t>Popis</t>
  </si>
  <si>
    <t>MJ</t>
  </si>
  <si>
    <t>Množství</t>
  </si>
  <si>
    <t>J.cena [CZK]</t>
  </si>
  <si>
    <t>Cena celkem [CZK]</t>
  </si>
  <si>
    <t>Cenová soustava</t>
  </si>
  <si>
    <t>Montážní a těsnící materiál, materiál na závěsy</t>
  </si>
  <si>
    <t>m2</t>
  </si>
  <si>
    <t>kg</t>
  </si>
  <si>
    <t>Zaregulování a oživení zařízení</t>
  </si>
  <si>
    <t>Celkem</t>
  </si>
  <si>
    <t>Objekt :</t>
  </si>
  <si>
    <t>Název objektu :</t>
  </si>
  <si>
    <t>JKSO :</t>
  </si>
  <si>
    <t>Stavba :</t>
  </si>
  <si>
    <t>Název stavby :</t>
  </si>
  <si>
    <t>SKP :</t>
  </si>
  <si>
    <t>Projektant :</t>
  </si>
  <si>
    <t>Ing.Vacková</t>
  </si>
  <si>
    <t>Počet měrných jednotek :</t>
  </si>
  <si>
    <t>Objednatel :</t>
  </si>
  <si>
    <t>Náklady na MJ :</t>
  </si>
  <si>
    <t>Počet listů :</t>
  </si>
  <si>
    <t>Zakázkové číslo :</t>
  </si>
  <si>
    <t>Generální projektant:</t>
  </si>
  <si>
    <t>Vypracoval :</t>
  </si>
  <si>
    <t>Ing.Romana Vacková               Projektová činnost ve výstavbě                  561 02 Dolní Dobrouč 604                  T:465523662</t>
  </si>
  <si>
    <t>ROZPOČTOVÉ NÁKLADY</t>
  </si>
  <si>
    <t>Rozpočtové náklady II. a III. hlavy</t>
  </si>
  <si>
    <t>Vedlejší rozpočtové náklady</t>
  </si>
  <si>
    <t>Z</t>
  </si>
  <si>
    <t>R</t>
  </si>
  <si>
    <t>HSV celkem</t>
  </si>
  <si>
    <t>N</t>
  </si>
  <si>
    <t>PSV celkem</t>
  </si>
  <si>
    <t>ZRN celkem</t>
  </si>
  <si>
    <t>HZS</t>
  </si>
  <si>
    <t>RN II.a III.hlavy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</si>
  <si>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</si>
  <si>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</si>
  <si>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</si>
  <si>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</si>
  <si>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</si>
  <si>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</si>
  <si>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</si>
  <si>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</si>
  <si>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</si>
  <si>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</si>
  <si>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</si>
  <si>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</si>
  <si>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</si>
  <si>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</si>
  <si>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ROZPOČTU - VZDUCHOTECHNIKA</t>
  </si>
  <si>
    <t>Číslo projektu:</t>
  </si>
  <si>
    <t>Název projektu:</t>
  </si>
  <si>
    <t>Zař. č.</t>
  </si>
  <si>
    <t>Název zařízení</t>
  </si>
  <si>
    <t>Cena celkem</t>
  </si>
  <si>
    <t>SOUČET</t>
  </si>
  <si>
    <t>Celkem vzduchotechnika</t>
  </si>
  <si>
    <t>Uvedené ceny jsou bez DPH.</t>
  </si>
  <si>
    <t>Dodávka a motáž (Kč)</t>
  </si>
  <si>
    <t>Celkem dodávka a montáž</t>
  </si>
  <si>
    <t>Dodávka a montáž celkem</t>
  </si>
  <si>
    <t>Zařízení č.1 - kuchyň</t>
  </si>
  <si>
    <t>Ostatní VRN (stavební přípomoci)</t>
  </si>
  <si>
    <t>Zařízení č.2 - demontáž stávající vzduchotechniky</t>
  </si>
  <si>
    <t>Město Ústí nad Orlicí                                                                   Sychrova 16                                                                        562 24 Ústí nad Orlicí</t>
  </si>
  <si>
    <t>Ing. Pavel Vacek                                Projkční kancelář pro PS                                   Vrbová 655                                     562 01 Ústí nad Orlicí</t>
  </si>
  <si>
    <t>1.1</t>
  </si>
  <si>
    <t>1.2</t>
  </si>
  <si>
    <t>Sestava pro přívod vzduchu do potrubí  - vel.700x400mm - uzavírací klapka  se servopohonem vč. servopohonu 24V, filtrační díl  + kapsový filtr M5/ISO Coarse 80% + snímač takové diference, ventilátor  s EC motorem - V=2340m3/hod, pext=340Pa, 230V/0,53kW, 2ks tlumící manžety</t>
  </si>
  <si>
    <t>1.3</t>
  </si>
  <si>
    <t>kpl</t>
  </si>
  <si>
    <t>Sestava pro odvod vzduchu do potrubí  - střešní ventilátor  s EC motorem - V=2340m3/hod, pext=220Pa, 230V/0,39kW,  - JS 400mm - tlumící manžeta JS 400mm, zpětná klapka JS 400mm</t>
  </si>
  <si>
    <t>1.4</t>
  </si>
  <si>
    <t xml:space="preserve">Buňkový tlumič hluku pro instalaci do potrubí rozměru 200x500x1500 (stěna 60mm) - provedení s náběhovým plechem, z  pozinkovaného plechu, výplně z minerální plsti kryté děrovaným plechem. Útlum na 1kHz 41dB. </t>
  </si>
  <si>
    <t>1.5</t>
  </si>
  <si>
    <t xml:space="preserve">Buňkový tlumič hluku v hygienickém provedení pro instalaci do potrubí rozměru 200x500x1000 (stěna 60mm) - provedení s náběhovým plechem, z  pozinkovaného plechu, výplně z minerální plsti kryté děrovaným plechem. Útlum na 1kHz 28dB. </t>
  </si>
  <si>
    <t>1.6</t>
  </si>
  <si>
    <t xml:space="preserve">Vyústka  pro odvod vzduchu, obdélníková komfortní jednořadá  s regulací R1 - 200x100mm  - hliníková
</t>
  </si>
  <si>
    <t>1.7</t>
  </si>
  <si>
    <t>1.8</t>
  </si>
  <si>
    <t>1.9</t>
  </si>
  <si>
    <t>Kuchyňská nerezová digestoř dvoumodulová s rekuperací tepla a vestavěnými elektrickými ohřívači, rozměry -  3450x1300x690mm. Dodávka v rozloženém stavu, sestavení na místě.  Přívod -  Vp=2340m3/hod, p=150Pa, odvod - Vod=1380m3/hod, p=80Pa. 3ks lamelovýcf filtrů 400x400mm, 2ks  křížový rekuperační výměník - tep. úč.min.51%, 6ks přívodních vyústek, 2ks elektrický ohřívač  á 10kW, teplotní prostorové  čidlo.  Osvětlení. M=400kg.</t>
  </si>
  <si>
    <t>1.-</t>
  </si>
  <si>
    <t>M+R - zajištění základních provozních a ochranných funkcí - rozvodnice 230V-EC/230V-EC,  digitální ovladač pro nastavení základních parametrů, časových režimů, signalizace zaneseného filtru, mechanický ovladač pro nastavení vzduchového  výkonu a teploty přiváděného vzduchu do kuchyně</t>
  </si>
  <si>
    <t>Regulační klapka do potrubí jednolistá RKJ-H 100x100 - R  - ruční ovládání</t>
  </si>
  <si>
    <t>Regulační klapka do potrubí RKS 200x200 - ovládaná servopohonem CM230-L - otevřeno, zavřeno</t>
  </si>
  <si>
    <t>Neobsazeno</t>
  </si>
  <si>
    <r>
      <rPr>
        <b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>Ocelové čtyřhranné potrubí  sk.I - pozinkovaný plech - tl. plechu 0,8mm - třída vzduchotěsnosti "C" - rovné díly</t>
    </r>
  </si>
  <si>
    <t>Ocelové čtyřhranné potrubí  sk.I - pozinkovaný plech - tl. plechu 0,8mm - třída vzduchotěsnosti "C" - tvarovky</t>
  </si>
  <si>
    <t>2.-</t>
  </si>
  <si>
    <t>Demontáž stávající vzd zařízení a potrubí</t>
  </si>
  <si>
    <t>Stavební úpravy kuchyně MŠ Na Výsluní                                                                    Ústí nad Orlicí</t>
  </si>
  <si>
    <t>Potrubí čtyřhranné  z předizolovaného panelu   tl.20mm  - interiérní provedení, 80/80 mikronů s hliníkovým povrchem  - hladký/vzorkovaný. Hustota izolační pěny 49kg/m3, tepelná vodivost 0,0183W/m2K,  třída vzduchoteěnosti  "C" - rovné kusy a tvarovky (46%)</t>
  </si>
  <si>
    <t>1.10</t>
  </si>
  <si>
    <t>Akumulační zákryt nerezový 1100x1350x435mm - bez osvětlení</t>
  </si>
  <si>
    <t>D.1.4.3.2 ROZPOČET VZD ZAŘÍZENÍ</t>
  </si>
  <si>
    <t>1.21-1.44</t>
  </si>
  <si>
    <t>Protidešťová žaluzie 400x400 - pozinkovaný plech - Fč=0,130m2</t>
  </si>
  <si>
    <t>1.11-1.12</t>
  </si>
  <si>
    <t>1.13-1.20</t>
  </si>
  <si>
    <t>Tepelná izolace ze syntetického kaučuku tl.20mm - samolepící povrch se zvýšenou přilnavostí, povrchová úprava hliníkovou fólií se skelnou mřížkou  - filtr, ventilátor, klapky, potrubí poz.115 v rámci zdiva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</si>
</sst>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00"/>
    <numFmt numFmtId="165" formatCode="dd/mm/yy"/>
    <numFmt numFmtId="166" formatCode="#,##0\ &quot;Kč&quot;"/>
    <numFmt numFmtId="167" formatCode="#,##0.00_ ;\-#,##0.00\ "/>
    <numFmt numFmtId="168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sz val="9"/>
      <name val="Trebuchet MS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u/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 CE"/>
      <charset val="238"/>
    </font>
    <font>
      <b/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5" fillId="0" borderId="0"/>
    <xf numFmtId="0" fontId="17" fillId="0" borderId="0"/>
  </cellStyleXfs>
  <cellXfs count="145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2" fontId="0" fillId="0" borderId="0" xfId="0" applyNumberForma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3" xfId="0" applyBorder="1" applyAlignment="1">
      <alignment horizontal="center" vertical="center"/>
    </xf>
    <xf numFmtId="0" fontId="3" fillId="0" borderId="3" xfId="0" applyFont="1" applyBorder="1" applyAlignment="1">
      <alignment vertical="top" wrapText="1"/>
    </xf>
    <xf numFmtId="0" fontId="0" fillId="0" borderId="3" xfId="0" applyBorder="1" applyAlignment="1">
      <alignment horizontal="center" vertical="center" wrapText="1"/>
    </xf>
    <xf numFmtId="164" fontId="0" fillId="0" borderId="3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right" vertical="center"/>
    </xf>
    <xf numFmtId="0" fontId="3" fillId="0" borderId="3" xfId="0" applyFont="1" applyBorder="1" applyAlignment="1">
      <alignment vertical="top" wrapText="1" shrinkToFit="1"/>
    </xf>
    <xf numFmtId="0" fontId="2" fillId="0" borderId="3" xfId="0" applyFont="1" applyBorder="1" applyAlignment="1">
      <alignment horizontal="center" vertical="center" wrapText="1" shrinkToFi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/>
    </xf>
    <xf numFmtId="49" fontId="4" fillId="0" borderId="4" xfId="0" applyNumberFormat="1" applyFont="1" applyBorder="1" applyAlignment="1">
      <alignment horizontal="center" vertical="center"/>
    </xf>
    <xf numFmtId="0" fontId="5" fillId="0" borderId="0" xfId="1" applyAlignment="1">
      <alignment horizontal="centerContinuous"/>
    </xf>
    <xf numFmtId="0" fontId="5" fillId="0" borderId="0" xfId="1"/>
    <xf numFmtId="0" fontId="5" fillId="0" borderId="5" xfId="1" applyBorder="1"/>
    <xf numFmtId="0" fontId="5" fillId="0" borderId="6" xfId="1" applyBorder="1"/>
    <xf numFmtId="0" fontId="5" fillId="0" borderId="7" xfId="1" applyBorder="1"/>
    <xf numFmtId="0" fontId="4" fillId="0" borderId="7" xfId="1" applyFont="1" applyBorder="1"/>
    <xf numFmtId="0" fontId="5" fillId="0" borderId="8" xfId="1" applyBorder="1"/>
    <xf numFmtId="49" fontId="7" fillId="3" borderId="9" xfId="1" applyNumberFormat="1" applyFont="1" applyFill="1" applyBorder="1"/>
    <xf numFmtId="49" fontId="5" fillId="3" borderId="10" xfId="1" applyNumberFormat="1" applyFill="1" applyBorder="1"/>
    <xf numFmtId="0" fontId="8" fillId="3" borderId="0" xfId="1" applyFont="1" applyFill="1"/>
    <xf numFmtId="0" fontId="5" fillId="3" borderId="0" xfId="1" applyFill="1"/>
    <xf numFmtId="0" fontId="5" fillId="0" borderId="11" xfId="1" applyBorder="1"/>
    <xf numFmtId="0" fontId="5" fillId="0" borderId="12" xfId="1" applyBorder="1"/>
    <xf numFmtId="0" fontId="5" fillId="0" borderId="13" xfId="1" applyBorder="1"/>
    <xf numFmtId="0" fontId="5" fillId="0" borderId="14" xfId="1" applyBorder="1"/>
    <xf numFmtId="0" fontId="5" fillId="0" borderId="15" xfId="1" applyBorder="1"/>
    <xf numFmtId="0" fontId="5" fillId="0" borderId="16" xfId="1" applyBorder="1"/>
    <xf numFmtId="49" fontId="5" fillId="0" borderId="20" xfId="1" applyNumberFormat="1" applyBorder="1" applyAlignment="1">
      <alignment horizontal="left"/>
    </xf>
    <xf numFmtId="3" fontId="5" fillId="0" borderId="16" xfId="1" applyNumberFormat="1" applyBorder="1"/>
    <xf numFmtId="0" fontId="5" fillId="0" borderId="23" xfId="1" applyBorder="1"/>
    <xf numFmtId="0" fontId="5" fillId="0" borderId="21" xfId="1" applyBorder="1"/>
    <xf numFmtId="0" fontId="5" fillId="0" borderId="24" xfId="1" applyBorder="1"/>
    <xf numFmtId="0" fontId="5" fillId="0" borderId="25" xfId="1" applyBorder="1"/>
    <xf numFmtId="0" fontId="5" fillId="0" borderId="20" xfId="1" applyBorder="1"/>
    <xf numFmtId="0" fontId="5" fillId="0" borderId="9" xfId="1" applyBorder="1"/>
    <xf numFmtId="0" fontId="6" fillId="0" borderId="27" xfId="1" applyFont="1" applyBorder="1" applyAlignment="1">
      <alignment horizontal="centerContinuous" vertical="center"/>
    </xf>
    <xf numFmtId="0" fontId="11" fillId="0" borderId="28" xfId="1" applyFont="1" applyBorder="1" applyAlignment="1">
      <alignment horizontal="centerContinuous" vertical="center"/>
    </xf>
    <xf numFmtId="0" fontId="5" fillId="0" borderId="28" xfId="1" applyBorder="1" applyAlignment="1">
      <alignment horizontal="centerContinuous" vertical="center"/>
    </xf>
    <xf numFmtId="0" fontId="5" fillId="0" borderId="29" xfId="1" applyBorder="1" applyAlignment="1">
      <alignment horizontal="centerContinuous" vertical="center"/>
    </xf>
    <xf numFmtId="0" fontId="10" fillId="0" borderId="30" xfId="1" applyFont="1" applyBorder="1" applyAlignment="1">
      <alignment horizontal="left"/>
    </xf>
    <xf numFmtId="0" fontId="5" fillId="0" borderId="31" xfId="1" applyBorder="1" applyAlignment="1">
      <alignment horizontal="left"/>
    </xf>
    <xf numFmtId="0" fontId="5" fillId="0" borderId="32" xfId="1" applyBorder="1" applyAlignment="1">
      <alignment horizontal="centerContinuous"/>
    </xf>
    <xf numFmtId="0" fontId="10" fillId="0" borderId="31" xfId="1" applyFont="1" applyBorder="1" applyAlignment="1">
      <alignment horizontal="centerContinuous"/>
    </xf>
    <xf numFmtId="0" fontId="5" fillId="0" borderId="31" xfId="1" applyBorder="1" applyAlignment="1">
      <alignment horizontal="centerContinuous"/>
    </xf>
    <xf numFmtId="0" fontId="5" fillId="0" borderId="33" xfId="1" applyBorder="1"/>
    <xf numFmtId="0" fontId="5" fillId="0" borderId="18" xfId="1" applyBorder="1"/>
    <xf numFmtId="3" fontId="5" fillId="0" borderId="34" xfId="1" applyNumberFormat="1" applyBorder="1"/>
    <xf numFmtId="0" fontId="5" fillId="0" borderId="35" xfId="1" applyBorder="1"/>
    <xf numFmtId="3" fontId="5" fillId="0" borderId="36" xfId="1" applyNumberFormat="1" applyBorder="1"/>
    <xf numFmtId="0" fontId="5" fillId="0" borderId="37" xfId="1" applyBorder="1" applyAlignment="1">
      <alignment horizontal="center"/>
    </xf>
    <xf numFmtId="3" fontId="5" fillId="0" borderId="21" xfId="1" applyNumberFormat="1" applyBorder="1"/>
    <xf numFmtId="0" fontId="5" fillId="0" borderId="22" xfId="1" applyBorder="1" applyAlignment="1">
      <alignment horizontal="center"/>
    </xf>
    <xf numFmtId="0" fontId="5" fillId="0" borderId="38" xfId="1" applyBorder="1"/>
    <xf numFmtId="0" fontId="5" fillId="0" borderId="39" xfId="1" applyBorder="1"/>
    <xf numFmtId="0" fontId="12" fillId="0" borderId="23" xfId="1" applyFont="1" applyBorder="1"/>
    <xf numFmtId="10" fontId="5" fillId="0" borderId="22" xfId="1" applyNumberFormat="1" applyBorder="1" applyAlignment="1">
      <alignment horizontal="center"/>
    </xf>
    <xf numFmtId="3" fontId="5" fillId="0" borderId="40" xfId="1" applyNumberFormat="1" applyBorder="1"/>
    <xf numFmtId="0" fontId="5" fillId="0" borderId="41" xfId="1" applyBorder="1"/>
    <xf numFmtId="3" fontId="5" fillId="0" borderId="42" xfId="1" applyNumberFormat="1" applyBorder="1"/>
    <xf numFmtId="0" fontId="5" fillId="0" borderId="43" xfId="1" applyBorder="1" applyAlignment="1">
      <alignment horizontal="center"/>
    </xf>
    <xf numFmtId="0" fontId="5" fillId="0" borderId="44" xfId="1" applyBorder="1"/>
    <xf numFmtId="0" fontId="5" fillId="0" borderId="0" xfId="1" applyAlignment="1">
      <alignment horizontal="right"/>
    </xf>
    <xf numFmtId="165" fontId="5" fillId="0" borderId="0" xfId="1" applyNumberFormat="1"/>
    <xf numFmtId="0" fontId="5" fillId="0" borderId="15" xfId="1" applyBorder="1" applyAlignment="1">
      <alignment horizontal="right"/>
    </xf>
    <xf numFmtId="166" fontId="5" fillId="0" borderId="21" xfId="1" applyNumberFormat="1" applyBorder="1"/>
    <xf numFmtId="166" fontId="5" fillId="0" borderId="0" xfId="1" applyNumberFormat="1"/>
    <xf numFmtId="0" fontId="11" fillId="3" borderId="41" xfId="1" applyFont="1" applyFill="1" applyBorder="1"/>
    <xf numFmtId="0" fontId="11" fillId="3" borderId="42" xfId="1" applyFont="1" applyFill="1" applyBorder="1"/>
    <xf numFmtId="0" fontId="11" fillId="3" borderId="45" xfId="1" applyFont="1" applyFill="1" applyBorder="1"/>
    <xf numFmtId="166" fontId="11" fillId="3" borderId="42" xfId="1" applyNumberFormat="1" applyFont="1" applyFill="1" applyBorder="1"/>
    <xf numFmtId="0" fontId="11" fillId="3" borderId="46" xfId="1" applyFont="1" applyFill="1" applyBorder="1"/>
    <xf numFmtId="0" fontId="5" fillId="0" borderId="0" xfId="1" applyAlignment="1">
      <alignment vertical="justify"/>
    </xf>
    <xf numFmtId="0" fontId="3" fillId="0" borderId="3" xfId="1" applyFont="1" applyBorder="1" applyAlignment="1">
      <alignment horizontal="center" vertical="center" shrinkToFit="1"/>
    </xf>
    <xf numFmtId="0" fontId="5" fillId="0" borderId="3" xfId="1" applyBorder="1" applyAlignment="1">
      <alignment horizontal="center" vertical="center"/>
    </xf>
    <xf numFmtId="4" fontId="4" fillId="0" borderId="3" xfId="1" applyNumberFormat="1" applyFont="1" applyBorder="1"/>
    <xf numFmtId="167" fontId="4" fillId="0" borderId="0" xfId="1" applyNumberFormat="1" applyFont="1"/>
    <xf numFmtId="0" fontId="14" fillId="0" borderId="0" xfId="1" applyFont="1"/>
    <xf numFmtId="168" fontId="4" fillId="0" borderId="0" xfId="1" applyNumberFormat="1" applyFont="1" applyAlignment="1">
      <alignment horizontal="center"/>
    </xf>
    <xf numFmtId="0" fontId="6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15" fillId="0" borderId="0" xfId="0" applyFont="1" applyAlignment="1">
      <alignment wrapText="1"/>
    </xf>
    <xf numFmtId="0" fontId="16" fillId="0" borderId="3" xfId="0" applyFont="1" applyBorder="1" applyAlignment="1">
      <alignment vertical="top" wrapText="1"/>
    </xf>
    <xf numFmtId="16" fontId="16" fillId="0" borderId="3" xfId="0" applyNumberFormat="1" applyFont="1" applyBorder="1" applyAlignment="1">
      <alignment vertical="top" wrapText="1"/>
    </xf>
    <xf numFmtId="0" fontId="16" fillId="0" borderId="3" xfId="0" applyFont="1" applyBorder="1" applyAlignment="1">
      <alignment wrapText="1"/>
    </xf>
    <xf numFmtId="0" fontId="16" fillId="0" borderId="0" xfId="0" applyFont="1" applyAlignment="1">
      <alignment wrapText="1"/>
    </xf>
    <xf numFmtId="0" fontId="16" fillId="0" borderId="0" xfId="0" applyFont="1"/>
    <xf numFmtId="0" fontId="4" fillId="0" borderId="0" xfId="1" applyFont="1"/>
    <xf numFmtId="0" fontId="5" fillId="0" borderId="0" xfId="1" applyAlignment="1">
      <alignment horizontal="centerContinuous" vertical="center"/>
    </xf>
    <xf numFmtId="0" fontId="16" fillId="4" borderId="3" xfId="0" applyFont="1" applyFill="1" applyBorder="1" applyAlignment="1">
      <alignment vertical="top" wrapText="1"/>
    </xf>
    <xf numFmtId="2" fontId="0" fillId="4" borderId="3" xfId="0" applyNumberFormat="1" applyFill="1" applyBorder="1" applyAlignment="1">
      <alignment horizontal="right" vertical="center"/>
    </xf>
    <xf numFmtId="3" fontId="3" fillId="0" borderId="34" xfId="1" applyNumberFormat="1" applyFont="1" applyBorder="1"/>
    <xf numFmtId="164" fontId="0" fillId="4" borderId="3" xfId="0" applyNumberFormat="1" applyFill="1" applyBorder="1" applyAlignment="1">
      <alignment horizontal="center" vertical="center"/>
    </xf>
    <xf numFmtId="0" fontId="10" fillId="0" borderId="17" xfId="1" applyFont="1" applyBorder="1" applyAlignment="1">
      <alignment horizontal="left"/>
    </xf>
    <xf numFmtId="0" fontId="10" fillId="0" borderId="18" xfId="1" applyFont="1" applyBorder="1" applyAlignment="1">
      <alignment horizontal="left"/>
    </xf>
    <xf numFmtId="0" fontId="10" fillId="0" borderId="26" xfId="1" applyFont="1" applyBorder="1" applyAlignment="1">
      <alignment horizontal="left"/>
    </xf>
    <xf numFmtId="0" fontId="13" fillId="0" borderId="0" xfId="1" applyFont="1" applyAlignment="1">
      <alignment horizontal="left" vertical="top" wrapText="1"/>
    </xf>
    <xf numFmtId="0" fontId="8" fillId="3" borderId="17" xfId="1" applyFont="1" applyFill="1" applyBorder="1" applyAlignment="1">
      <alignment vertical="top" wrapText="1"/>
    </xf>
    <xf numFmtId="0" fontId="5" fillId="0" borderId="18" xfId="1" applyBorder="1" applyAlignment="1">
      <alignment vertical="top" wrapText="1"/>
    </xf>
    <xf numFmtId="0" fontId="5" fillId="0" borderId="19" xfId="1" applyBorder="1" applyAlignment="1">
      <alignment vertical="top" wrapText="1"/>
    </xf>
    <xf numFmtId="0" fontId="9" fillId="0" borderId="21" xfId="1" applyFont="1" applyBorder="1" applyAlignment="1">
      <alignment horizontal="left"/>
    </xf>
    <xf numFmtId="0" fontId="9" fillId="0" borderId="22" xfId="1" applyFont="1" applyBorder="1" applyAlignment="1">
      <alignment horizontal="left"/>
    </xf>
    <xf numFmtId="0" fontId="9" fillId="0" borderId="21" xfId="1" applyFont="1" applyBorder="1" applyAlignment="1">
      <alignment horizontal="left" vertical="top" wrapText="1"/>
    </xf>
    <xf numFmtId="0" fontId="9" fillId="0" borderId="22" xfId="1" applyFont="1" applyBorder="1" applyAlignment="1">
      <alignment horizontal="left" vertical="top" wrapText="1"/>
    </xf>
    <xf numFmtId="0" fontId="5" fillId="0" borderId="12" xfId="1" applyBorder="1"/>
    <xf numFmtId="0" fontId="5" fillId="0" borderId="14" xfId="1" applyBorder="1"/>
    <xf numFmtId="0" fontId="3" fillId="0" borderId="14" xfId="1" applyFont="1" applyBorder="1" applyAlignment="1">
      <alignment vertical="top" wrapText="1"/>
    </xf>
    <xf numFmtId="0" fontId="5" fillId="0" borderId="13" xfId="1" applyBorder="1" applyAlignment="1">
      <alignment vertical="top" wrapText="1"/>
    </xf>
    <xf numFmtId="0" fontId="5" fillId="0" borderId="14" xfId="1" applyBorder="1" applyAlignment="1">
      <alignment vertical="top" wrapText="1"/>
    </xf>
    <xf numFmtId="0" fontId="5" fillId="0" borderId="16" xfId="1" applyBorder="1" applyAlignment="1">
      <alignment vertical="top" wrapText="1"/>
    </xf>
    <xf numFmtId="0" fontId="3" fillId="0" borderId="48" xfId="1" applyFont="1" applyBorder="1" applyAlignment="1">
      <alignment vertical="top" wrapText="1"/>
    </xf>
    <xf numFmtId="0" fontId="0" fillId="0" borderId="47" xfId="0" applyBorder="1" applyAlignment="1">
      <alignment vertical="top" wrapText="1"/>
    </xf>
    <xf numFmtId="3" fontId="5" fillId="0" borderId="49" xfId="1" applyNumberFormat="1" applyBorder="1" applyAlignment="1">
      <alignment vertical="center"/>
    </xf>
    <xf numFmtId="0" fontId="0" fillId="0" borderId="34" xfId="0" applyBorder="1" applyAlignment="1">
      <alignment vertical="center"/>
    </xf>
    <xf numFmtId="0" fontId="3" fillId="0" borderId="23" xfId="1" applyFont="1" applyBorder="1"/>
    <xf numFmtId="0" fontId="0" fillId="0" borderId="21" xfId="0" applyBorder="1"/>
    <xf numFmtId="0" fontId="5" fillId="0" borderId="0" xfId="1"/>
    <xf numFmtId="0" fontId="5" fillId="0" borderId="0" xfId="1" applyAlignment="1">
      <alignment vertical="top" wrapText="1"/>
    </xf>
    <xf numFmtId="0" fontId="4" fillId="0" borderId="0" xfId="1" applyFont="1" applyAlignment="1">
      <alignment shrinkToFit="1"/>
    </xf>
    <xf numFmtId="0" fontId="4" fillId="0" borderId="0" xfId="1" applyFont="1"/>
    <xf numFmtId="0" fontId="3" fillId="0" borderId="0" xfId="1" applyFont="1"/>
    <xf numFmtId="0" fontId="0" fillId="0" borderId="0" xfId="0"/>
    <xf numFmtId="0" fontId="4" fillId="0" borderId="3" xfId="1" applyFont="1" applyBorder="1" applyAlignment="1">
      <alignment vertical="center"/>
    </xf>
    <xf numFmtId="16" fontId="4" fillId="0" borderId="3" xfId="1" applyNumberFormat="1" applyFont="1" applyBorder="1" applyAlignment="1">
      <alignment vertical="center"/>
    </xf>
    <xf numFmtId="0" fontId="5" fillId="0" borderId="4" xfId="1" applyBorder="1" applyAlignment="1">
      <alignment horizontal="center" vertical="center"/>
    </xf>
    <xf numFmtId="0" fontId="5" fillId="0" borderId="47" xfId="1" applyBorder="1" applyAlignment="1">
      <alignment horizontal="center" vertical="center"/>
    </xf>
    <xf numFmtId="0" fontId="5" fillId="0" borderId="15" xfId="1" applyBorder="1" applyAlignment="1">
      <alignment horizontal="center" vertical="center"/>
    </xf>
    <xf numFmtId="0" fontId="5" fillId="0" borderId="14" xfId="1" applyBorder="1" applyAlignment="1">
      <alignment horizontal="center" vertical="center"/>
    </xf>
    <xf numFmtId="0" fontId="5" fillId="0" borderId="13" xfId="1" applyBorder="1" applyAlignment="1">
      <alignment horizontal="center" vertical="center"/>
    </xf>
    <xf numFmtId="0" fontId="5" fillId="0" borderId="17" xfId="1" applyBorder="1" applyAlignment="1">
      <alignment horizontal="center" vertical="center"/>
    </xf>
    <xf numFmtId="0" fontId="5" fillId="0" borderId="18" xfId="1" applyBorder="1" applyAlignment="1">
      <alignment horizontal="center" vertical="center"/>
    </xf>
    <xf numFmtId="0" fontId="5" fillId="0" borderId="19" xfId="1" applyBorder="1" applyAlignment="1">
      <alignment horizontal="center" vertical="center"/>
    </xf>
    <xf numFmtId="0" fontId="5" fillId="0" borderId="15" xfId="1" applyBorder="1" applyAlignment="1">
      <alignment horizontal="left" vertical="justify"/>
    </xf>
    <xf numFmtId="0" fontId="5" fillId="0" borderId="14" xfId="1" applyBorder="1" applyAlignment="1">
      <alignment horizontal="left" vertical="justify"/>
    </xf>
    <xf numFmtId="0" fontId="5" fillId="0" borderId="24" xfId="1" applyBorder="1" applyAlignment="1">
      <alignment horizontal="left" vertical="justify"/>
    </xf>
    <xf numFmtId="0" fontId="5" fillId="0" borderId="22" xfId="1" applyBorder="1" applyAlignment="1">
      <alignment horizontal="left" vertical="justify"/>
    </xf>
    <xf numFmtId="0" fontId="4" fillId="0" borderId="24" xfId="1" applyFont="1" applyBorder="1" applyAlignment="1">
      <alignment horizontal="left" vertical="justify"/>
    </xf>
    <xf numFmtId="0" fontId="4" fillId="0" borderId="21" xfId="1" applyFont="1" applyBorder="1" applyAlignment="1">
      <alignment horizontal="left" vertical="justify"/>
    </xf>
  </cellXfs>
  <cellStyles count="3">
    <cellStyle name="Normální" xfId="0" builtinId="0"/>
    <cellStyle name="Normální 2" xfId="1" xr:uid="{00000000-0005-0000-0000-000001000000}"/>
    <cellStyle name="Normální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omana\Desktop\Lidl%20A&#353;%20specifikace%20DR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omana\Desktop\Stavebn&#237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Romana\Desktop\Brno%20Z&#225;brdovice%20rozpo&#269;et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/>
      <sheetData sheetId="1">
        <row r="15">
          <cell r="E15">
            <v>0</v>
          </cell>
          <cell r="F15">
            <v>0</v>
          </cell>
          <cell r="G15">
            <v>0</v>
          </cell>
          <cell r="H15">
            <v>0</v>
          </cell>
          <cell r="I15">
            <v>0</v>
          </cell>
        </row>
        <row r="20">
          <cell r="A20" t="str">
            <v>Ztížené výrobní podmínky</v>
          </cell>
          <cell r="I20">
            <v>0</v>
          </cell>
        </row>
        <row r="21">
          <cell r="A21" t="str">
            <v>Oborová přirážka</v>
          </cell>
          <cell r="I21">
            <v>0</v>
          </cell>
        </row>
        <row r="22">
          <cell r="A22" t="str">
            <v>Přesun stavebních kapacit</v>
          </cell>
          <cell r="I22">
            <v>0</v>
          </cell>
        </row>
        <row r="23">
          <cell r="A23" t="str">
            <v>Mimostaveništní doprava</v>
          </cell>
          <cell r="I23">
            <v>0</v>
          </cell>
        </row>
        <row r="24">
          <cell r="A24" t="str">
            <v>Zařízení staveniště</v>
          </cell>
        </row>
        <row r="25">
          <cell r="A25" t="str">
            <v>Provoz investora</v>
          </cell>
        </row>
        <row r="26">
          <cell r="A26" t="str">
            <v>Kompletační činnost (IČD)</v>
          </cell>
        </row>
        <row r="28">
          <cell r="H28">
            <v>0</v>
          </cell>
        </row>
      </sheetData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kyny pro vyplnění"/>
      <sheetName val="Stavba"/>
      <sheetName val="VzorPolozky"/>
    </sheetNames>
    <sheetDataSet>
      <sheetData sheetId="0" refreshError="1"/>
      <sheetData sheetId="1">
        <row r="29">
          <cell r="J29" t="str">
            <v>CZK</v>
          </cell>
        </row>
      </sheetData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zařízení1"/>
      <sheetName val="List1"/>
      <sheetName val="List3"/>
      <sheetName val="List2"/>
    </sheetNames>
    <sheetDataSet>
      <sheetData sheetId="0">
        <row r="7">
          <cell r="G7">
            <v>0</v>
          </cell>
        </row>
      </sheetData>
      <sheetData sheetId="1">
        <row r="9">
          <cell r="E9">
            <v>99628</v>
          </cell>
        </row>
      </sheetData>
      <sheetData sheetId="2">
        <row r="32">
          <cell r="G32">
            <v>73836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4"/>
  <sheetViews>
    <sheetView tabSelected="1" zoomScaleNormal="100" workbookViewId="0">
      <selection activeCell="F15" sqref="F15"/>
    </sheetView>
  </sheetViews>
  <sheetFormatPr defaultRowHeight="12.75" x14ac:dyDescent="0.2"/>
  <cols>
    <col min="1" max="1" width="2" style="19" customWidth="1"/>
    <col min="2" max="7" width="15" style="19" customWidth="1"/>
    <col min="8" max="256" width="9.140625" style="19"/>
    <col min="257" max="257" width="2" style="19" customWidth="1"/>
    <col min="258" max="263" width="15" style="19" customWidth="1"/>
    <col min="264" max="512" width="9.140625" style="19"/>
    <col min="513" max="513" width="2" style="19" customWidth="1"/>
    <col min="514" max="519" width="15" style="19" customWidth="1"/>
    <col min="520" max="768" width="9.140625" style="19"/>
    <col min="769" max="769" width="2" style="19" customWidth="1"/>
    <col min="770" max="775" width="15" style="19" customWidth="1"/>
    <col min="776" max="1024" width="9.140625" style="19"/>
    <col min="1025" max="1025" width="2" style="19" customWidth="1"/>
    <col min="1026" max="1031" width="15" style="19" customWidth="1"/>
    <col min="1032" max="1280" width="9.140625" style="19"/>
    <col min="1281" max="1281" width="2" style="19" customWidth="1"/>
    <col min="1282" max="1287" width="15" style="19" customWidth="1"/>
    <col min="1288" max="1536" width="9.140625" style="19"/>
    <col min="1537" max="1537" width="2" style="19" customWidth="1"/>
    <col min="1538" max="1543" width="15" style="19" customWidth="1"/>
    <col min="1544" max="1792" width="9.140625" style="19"/>
    <col min="1793" max="1793" width="2" style="19" customWidth="1"/>
    <col min="1794" max="1799" width="15" style="19" customWidth="1"/>
    <col min="1800" max="2048" width="9.140625" style="19"/>
    <col min="2049" max="2049" width="2" style="19" customWidth="1"/>
    <col min="2050" max="2055" width="15" style="19" customWidth="1"/>
    <col min="2056" max="2304" width="9.140625" style="19"/>
    <col min="2305" max="2305" width="2" style="19" customWidth="1"/>
    <col min="2306" max="2311" width="15" style="19" customWidth="1"/>
    <col min="2312" max="2560" width="9.140625" style="19"/>
    <col min="2561" max="2561" width="2" style="19" customWidth="1"/>
    <col min="2562" max="2567" width="15" style="19" customWidth="1"/>
    <col min="2568" max="2816" width="9.140625" style="19"/>
    <col min="2817" max="2817" width="2" style="19" customWidth="1"/>
    <col min="2818" max="2823" width="15" style="19" customWidth="1"/>
    <col min="2824" max="3072" width="9.140625" style="19"/>
    <col min="3073" max="3073" width="2" style="19" customWidth="1"/>
    <col min="3074" max="3079" width="15" style="19" customWidth="1"/>
    <col min="3080" max="3328" width="9.140625" style="19"/>
    <col min="3329" max="3329" width="2" style="19" customWidth="1"/>
    <col min="3330" max="3335" width="15" style="19" customWidth="1"/>
    <col min="3336" max="3584" width="9.140625" style="19"/>
    <col min="3585" max="3585" width="2" style="19" customWidth="1"/>
    <col min="3586" max="3591" width="15" style="19" customWidth="1"/>
    <col min="3592" max="3840" width="9.140625" style="19"/>
    <col min="3841" max="3841" width="2" style="19" customWidth="1"/>
    <col min="3842" max="3847" width="15" style="19" customWidth="1"/>
    <col min="3848" max="4096" width="9.140625" style="19"/>
    <col min="4097" max="4097" width="2" style="19" customWidth="1"/>
    <col min="4098" max="4103" width="15" style="19" customWidth="1"/>
    <col min="4104" max="4352" width="9.140625" style="19"/>
    <col min="4353" max="4353" width="2" style="19" customWidth="1"/>
    <col min="4354" max="4359" width="15" style="19" customWidth="1"/>
    <col min="4360" max="4608" width="9.140625" style="19"/>
    <col min="4609" max="4609" width="2" style="19" customWidth="1"/>
    <col min="4610" max="4615" width="15" style="19" customWidth="1"/>
    <col min="4616" max="4864" width="9.140625" style="19"/>
    <col min="4865" max="4865" width="2" style="19" customWidth="1"/>
    <col min="4866" max="4871" width="15" style="19" customWidth="1"/>
    <col min="4872" max="5120" width="9.140625" style="19"/>
    <col min="5121" max="5121" width="2" style="19" customWidth="1"/>
    <col min="5122" max="5127" width="15" style="19" customWidth="1"/>
    <col min="5128" max="5376" width="9.140625" style="19"/>
    <col min="5377" max="5377" width="2" style="19" customWidth="1"/>
    <col min="5378" max="5383" width="15" style="19" customWidth="1"/>
    <col min="5384" max="5632" width="9.140625" style="19"/>
    <col min="5633" max="5633" width="2" style="19" customWidth="1"/>
    <col min="5634" max="5639" width="15" style="19" customWidth="1"/>
    <col min="5640" max="5888" width="9.140625" style="19"/>
    <col min="5889" max="5889" width="2" style="19" customWidth="1"/>
    <col min="5890" max="5895" width="15" style="19" customWidth="1"/>
    <col min="5896" max="6144" width="9.140625" style="19"/>
    <col min="6145" max="6145" width="2" style="19" customWidth="1"/>
    <col min="6146" max="6151" width="15" style="19" customWidth="1"/>
    <col min="6152" max="6400" width="9.140625" style="19"/>
    <col min="6401" max="6401" width="2" style="19" customWidth="1"/>
    <col min="6402" max="6407" width="15" style="19" customWidth="1"/>
    <col min="6408" max="6656" width="9.140625" style="19"/>
    <col min="6657" max="6657" width="2" style="19" customWidth="1"/>
    <col min="6658" max="6663" width="15" style="19" customWidth="1"/>
    <col min="6664" max="6912" width="9.140625" style="19"/>
    <col min="6913" max="6913" width="2" style="19" customWidth="1"/>
    <col min="6914" max="6919" width="15" style="19" customWidth="1"/>
    <col min="6920" max="7168" width="9.140625" style="19"/>
    <col min="7169" max="7169" width="2" style="19" customWidth="1"/>
    <col min="7170" max="7175" width="15" style="19" customWidth="1"/>
    <col min="7176" max="7424" width="9.140625" style="19"/>
    <col min="7425" max="7425" width="2" style="19" customWidth="1"/>
    <col min="7426" max="7431" width="15" style="19" customWidth="1"/>
    <col min="7432" max="7680" width="9.140625" style="19"/>
    <col min="7681" max="7681" width="2" style="19" customWidth="1"/>
    <col min="7682" max="7687" width="15" style="19" customWidth="1"/>
    <col min="7688" max="7936" width="9.140625" style="19"/>
    <col min="7937" max="7937" width="2" style="19" customWidth="1"/>
    <col min="7938" max="7943" width="15" style="19" customWidth="1"/>
    <col min="7944" max="8192" width="9.140625" style="19"/>
    <col min="8193" max="8193" width="2" style="19" customWidth="1"/>
    <col min="8194" max="8199" width="15" style="19" customWidth="1"/>
    <col min="8200" max="8448" width="9.140625" style="19"/>
    <col min="8449" max="8449" width="2" style="19" customWidth="1"/>
    <col min="8450" max="8455" width="15" style="19" customWidth="1"/>
    <col min="8456" max="8704" width="9.140625" style="19"/>
    <col min="8705" max="8705" width="2" style="19" customWidth="1"/>
    <col min="8706" max="8711" width="15" style="19" customWidth="1"/>
    <col min="8712" max="8960" width="9.140625" style="19"/>
    <col min="8961" max="8961" width="2" style="19" customWidth="1"/>
    <col min="8962" max="8967" width="15" style="19" customWidth="1"/>
    <col min="8968" max="9216" width="9.140625" style="19"/>
    <col min="9217" max="9217" width="2" style="19" customWidth="1"/>
    <col min="9218" max="9223" width="15" style="19" customWidth="1"/>
    <col min="9224" max="9472" width="9.140625" style="19"/>
    <col min="9473" max="9473" width="2" style="19" customWidth="1"/>
    <col min="9474" max="9479" width="15" style="19" customWidth="1"/>
    <col min="9480" max="9728" width="9.140625" style="19"/>
    <col min="9729" max="9729" width="2" style="19" customWidth="1"/>
    <col min="9730" max="9735" width="15" style="19" customWidth="1"/>
    <col min="9736" max="9984" width="9.140625" style="19"/>
    <col min="9985" max="9985" width="2" style="19" customWidth="1"/>
    <col min="9986" max="9991" width="15" style="19" customWidth="1"/>
    <col min="9992" max="10240" width="9.140625" style="19"/>
    <col min="10241" max="10241" width="2" style="19" customWidth="1"/>
    <col min="10242" max="10247" width="15" style="19" customWidth="1"/>
    <col min="10248" max="10496" width="9.140625" style="19"/>
    <col min="10497" max="10497" width="2" style="19" customWidth="1"/>
    <col min="10498" max="10503" width="15" style="19" customWidth="1"/>
    <col min="10504" max="10752" width="9.140625" style="19"/>
    <col min="10753" max="10753" width="2" style="19" customWidth="1"/>
    <col min="10754" max="10759" width="15" style="19" customWidth="1"/>
    <col min="10760" max="11008" width="9.140625" style="19"/>
    <col min="11009" max="11009" width="2" style="19" customWidth="1"/>
    <col min="11010" max="11015" width="15" style="19" customWidth="1"/>
    <col min="11016" max="11264" width="9.140625" style="19"/>
    <col min="11265" max="11265" width="2" style="19" customWidth="1"/>
    <col min="11266" max="11271" width="15" style="19" customWidth="1"/>
    <col min="11272" max="11520" width="9.140625" style="19"/>
    <col min="11521" max="11521" width="2" style="19" customWidth="1"/>
    <col min="11522" max="11527" width="15" style="19" customWidth="1"/>
    <col min="11528" max="11776" width="9.140625" style="19"/>
    <col min="11777" max="11777" width="2" style="19" customWidth="1"/>
    <col min="11778" max="11783" width="15" style="19" customWidth="1"/>
    <col min="11784" max="12032" width="9.140625" style="19"/>
    <col min="12033" max="12033" width="2" style="19" customWidth="1"/>
    <col min="12034" max="12039" width="15" style="19" customWidth="1"/>
    <col min="12040" max="12288" width="9.140625" style="19"/>
    <col min="12289" max="12289" width="2" style="19" customWidth="1"/>
    <col min="12290" max="12295" width="15" style="19" customWidth="1"/>
    <col min="12296" max="12544" width="9.140625" style="19"/>
    <col min="12545" max="12545" width="2" style="19" customWidth="1"/>
    <col min="12546" max="12551" width="15" style="19" customWidth="1"/>
    <col min="12552" max="12800" width="9.140625" style="19"/>
    <col min="12801" max="12801" width="2" style="19" customWidth="1"/>
    <col min="12802" max="12807" width="15" style="19" customWidth="1"/>
    <col min="12808" max="13056" width="9.140625" style="19"/>
    <col min="13057" max="13057" width="2" style="19" customWidth="1"/>
    <col min="13058" max="13063" width="15" style="19" customWidth="1"/>
    <col min="13064" max="13312" width="9.140625" style="19"/>
    <col min="13313" max="13313" width="2" style="19" customWidth="1"/>
    <col min="13314" max="13319" width="15" style="19" customWidth="1"/>
    <col min="13320" max="13568" width="9.140625" style="19"/>
    <col min="13569" max="13569" width="2" style="19" customWidth="1"/>
    <col min="13570" max="13575" width="15" style="19" customWidth="1"/>
    <col min="13576" max="13824" width="9.140625" style="19"/>
    <col min="13825" max="13825" width="2" style="19" customWidth="1"/>
    <col min="13826" max="13831" width="15" style="19" customWidth="1"/>
    <col min="13832" max="14080" width="9.140625" style="19"/>
    <col min="14081" max="14081" width="2" style="19" customWidth="1"/>
    <col min="14082" max="14087" width="15" style="19" customWidth="1"/>
    <col min="14088" max="14336" width="9.140625" style="19"/>
    <col min="14337" max="14337" width="2" style="19" customWidth="1"/>
    <col min="14338" max="14343" width="15" style="19" customWidth="1"/>
    <col min="14344" max="14592" width="9.140625" style="19"/>
    <col min="14593" max="14593" width="2" style="19" customWidth="1"/>
    <col min="14594" max="14599" width="15" style="19" customWidth="1"/>
    <col min="14600" max="14848" width="9.140625" style="19"/>
    <col min="14849" max="14849" width="2" style="19" customWidth="1"/>
    <col min="14850" max="14855" width="15" style="19" customWidth="1"/>
    <col min="14856" max="15104" width="9.140625" style="19"/>
    <col min="15105" max="15105" width="2" style="19" customWidth="1"/>
    <col min="15106" max="15111" width="15" style="19" customWidth="1"/>
    <col min="15112" max="15360" width="9.140625" style="19"/>
    <col min="15361" max="15361" width="2" style="19" customWidth="1"/>
    <col min="15362" max="15367" width="15" style="19" customWidth="1"/>
    <col min="15368" max="15616" width="9.140625" style="19"/>
    <col min="15617" max="15617" width="2" style="19" customWidth="1"/>
    <col min="15618" max="15623" width="15" style="19" customWidth="1"/>
    <col min="15624" max="15872" width="9.140625" style="19"/>
    <col min="15873" max="15873" width="2" style="19" customWidth="1"/>
    <col min="15874" max="15879" width="15" style="19" customWidth="1"/>
    <col min="15880" max="16128" width="9.140625" style="19"/>
    <col min="16129" max="16129" width="2" style="19" customWidth="1"/>
    <col min="16130" max="16135" width="15" style="19" customWidth="1"/>
    <col min="16136" max="16384" width="9.140625" style="19"/>
  </cols>
  <sheetData>
    <row r="1" spans="1:7" ht="18" x14ac:dyDescent="0.25">
      <c r="A1" s="86" t="s">
        <v>102</v>
      </c>
      <c r="B1" s="87"/>
      <c r="C1" s="87"/>
      <c r="D1" s="87"/>
      <c r="E1" s="87"/>
      <c r="F1" s="87"/>
      <c r="G1" s="18"/>
    </row>
    <row r="2" spans="1:7" ht="13.5" thickBot="1" x14ac:dyDescent="0.25"/>
    <row r="3" spans="1:7" x14ac:dyDescent="0.2">
      <c r="A3" s="20" t="s">
        <v>15</v>
      </c>
      <c r="B3" s="21"/>
      <c r="C3" s="22" t="s">
        <v>16</v>
      </c>
      <c r="D3" s="23"/>
      <c r="E3" s="22"/>
      <c r="F3" s="22" t="s">
        <v>17</v>
      </c>
      <c r="G3" s="24"/>
    </row>
    <row r="4" spans="1:7" ht="15" x14ac:dyDescent="0.2">
      <c r="A4" s="25"/>
      <c r="B4" s="26"/>
      <c r="C4" s="27"/>
      <c r="D4" s="28"/>
      <c r="E4" s="28"/>
      <c r="G4" s="29"/>
    </row>
    <row r="5" spans="1:7" x14ac:dyDescent="0.2">
      <c r="A5" s="30" t="s">
        <v>18</v>
      </c>
      <c r="B5" s="31"/>
      <c r="C5" s="32" t="s">
        <v>19</v>
      </c>
      <c r="D5" s="32"/>
      <c r="E5" s="32"/>
      <c r="F5" s="33" t="s">
        <v>20</v>
      </c>
      <c r="G5" s="34"/>
    </row>
    <row r="6" spans="1:7" ht="57.75" customHeight="1" x14ac:dyDescent="0.2">
      <c r="A6" s="25"/>
      <c r="B6" s="26"/>
      <c r="C6" s="104" t="s">
        <v>98</v>
      </c>
      <c r="D6" s="105"/>
      <c r="E6" s="106"/>
      <c r="F6" s="35"/>
      <c r="G6" s="29"/>
    </row>
    <row r="7" spans="1:7" x14ac:dyDescent="0.2">
      <c r="A7" s="30" t="s">
        <v>21</v>
      </c>
      <c r="B7" s="32"/>
      <c r="C7" s="107" t="s">
        <v>22</v>
      </c>
      <c r="D7" s="108"/>
      <c r="E7" s="33" t="s">
        <v>23</v>
      </c>
      <c r="F7" s="32"/>
      <c r="G7" s="34">
        <v>0</v>
      </c>
    </row>
    <row r="8" spans="1:7" ht="39" customHeight="1" x14ac:dyDescent="0.2">
      <c r="A8" s="30" t="s">
        <v>24</v>
      </c>
      <c r="B8" s="32"/>
      <c r="C8" s="109" t="s">
        <v>71</v>
      </c>
      <c r="D8" s="110"/>
      <c r="E8" s="33" t="s">
        <v>25</v>
      </c>
      <c r="F8" s="32"/>
      <c r="G8" s="36">
        <f>IF(PocetMJ=0,,ROUND((F29+F31)/PocetMJ,1))</f>
        <v>0</v>
      </c>
    </row>
    <row r="9" spans="1:7" x14ac:dyDescent="0.2">
      <c r="A9" s="37" t="s">
        <v>26</v>
      </c>
      <c r="B9" s="38"/>
      <c r="C9" s="38"/>
      <c r="D9" s="38"/>
      <c r="E9" s="39" t="s">
        <v>27</v>
      </c>
      <c r="F9" s="38">
        <v>192023</v>
      </c>
      <c r="G9" s="40"/>
    </row>
    <row r="10" spans="1:7" ht="52.5" customHeight="1" x14ac:dyDescent="0.2">
      <c r="A10" s="111" t="s">
        <v>28</v>
      </c>
      <c r="B10" s="112"/>
      <c r="C10" s="113" t="s">
        <v>72</v>
      </c>
      <c r="D10" s="114"/>
      <c r="E10" s="41" t="s">
        <v>29</v>
      </c>
      <c r="F10" s="115" t="s">
        <v>30</v>
      </c>
      <c r="G10" s="116"/>
    </row>
    <row r="11" spans="1:7" x14ac:dyDescent="0.2">
      <c r="A11" s="42"/>
      <c r="E11" s="100"/>
      <c r="F11" s="101"/>
      <c r="G11" s="102"/>
    </row>
    <row r="12" spans="1:7" ht="18.75" thickBot="1" x14ac:dyDescent="0.25">
      <c r="A12" s="43" t="s">
        <v>31</v>
      </c>
      <c r="B12" s="44"/>
      <c r="C12" s="44"/>
      <c r="D12" s="44"/>
      <c r="E12" s="45"/>
      <c r="F12" s="45"/>
      <c r="G12" s="46"/>
    </row>
    <row r="13" spans="1:7" ht="13.5" thickBot="1" x14ac:dyDescent="0.25">
      <c r="A13" s="47" t="s">
        <v>32</v>
      </c>
      <c r="B13" s="48"/>
      <c r="C13" s="49"/>
      <c r="D13" s="50" t="s">
        <v>33</v>
      </c>
      <c r="E13" s="51"/>
      <c r="F13" s="51"/>
      <c r="G13" s="49"/>
    </row>
    <row r="14" spans="1:7" x14ac:dyDescent="0.2">
      <c r="A14" s="52"/>
      <c r="B14" s="117" t="s">
        <v>67</v>
      </c>
      <c r="C14" s="119">
        <f>rekapitulace!E10</f>
        <v>0</v>
      </c>
      <c r="D14" s="55" t="str">
        <f>[2]Rekapitulace!A20</f>
        <v>Ztížené výrobní podmínky</v>
      </c>
      <c r="E14" s="56"/>
      <c r="F14" s="57"/>
      <c r="G14" s="54">
        <f>[2]Rekapitulace!I20</f>
        <v>0</v>
      </c>
    </row>
    <row r="15" spans="1:7" x14ac:dyDescent="0.2">
      <c r="A15" s="52" t="s">
        <v>34</v>
      </c>
      <c r="B15" s="118"/>
      <c r="C15" s="120"/>
      <c r="D15" s="37" t="str">
        <f>[2]Rekapitulace!A21</f>
        <v>Oborová přirážka</v>
      </c>
      <c r="E15" s="58"/>
      <c r="F15" s="59"/>
      <c r="G15" s="54">
        <f>[2]Rekapitulace!I21</f>
        <v>0</v>
      </c>
    </row>
    <row r="16" spans="1:7" x14ac:dyDescent="0.2">
      <c r="A16" s="52" t="s">
        <v>35</v>
      </c>
      <c r="B16" s="53" t="s">
        <v>36</v>
      </c>
      <c r="C16" s="54">
        <f>HSV</f>
        <v>0</v>
      </c>
      <c r="D16" s="37" t="str">
        <f>[2]Rekapitulace!A22</f>
        <v>Přesun stavebních kapacit</v>
      </c>
      <c r="E16" s="58"/>
      <c r="F16" s="59"/>
      <c r="G16" s="54">
        <f>[2]Rekapitulace!I22</f>
        <v>0</v>
      </c>
    </row>
    <row r="17" spans="1:7" x14ac:dyDescent="0.2">
      <c r="A17" s="60" t="s">
        <v>37</v>
      </c>
      <c r="B17" s="53" t="s">
        <v>38</v>
      </c>
      <c r="C17" s="54">
        <f>PSV</f>
        <v>0</v>
      </c>
      <c r="D17" s="37" t="str">
        <f>[2]Rekapitulace!A23</f>
        <v>Mimostaveništní doprava</v>
      </c>
      <c r="E17" s="58"/>
      <c r="F17" s="59"/>
      <c r="G17" s="54">
        <f>[2]Rekapitulace!I23</f>
        <v>0</v>
      </c>
    </row>
    <row r="18" spans="1:7" x14ac:dyDescent="0.2">
      <c r="A18" s="61" t="s">
        <v>39</v>
      </c>
      <c r="B18" s="53"/>
      <c r="C18" s="54">
        <f>SUM(C14:C17)</f>
        <v>0</v>
      </c>
      <c r="D18" s="62" t="str">
        <f>[2]Rekapitulace!A24</f>
        <v>Zařízení staveniště</v>
      </c>
      <c r="E18" s="58"/>
      <c r="F18" s="63"/>
      <c r="G18" s="54"/>
    </row>
    <row r="19" spans="1:7" x14ac:dyDescent="0.2">
      <c r="A19" s="61"/>
      <c r="B19" s="53"/>
      <c r="C19" s="54"/>
      <c r="D19" s="37" t="str">
        <f>[2]Rekapitulace!A25</f>
        <v>Provoz investora</v>
      </c>
      <c r="E19" s="58"/>
      <c r="F19" s="63"/>
      <c r="G19" s="54"/>
    </row>
    <row r="20" spans="1:7" x14ac:dyDescent="0.2">
      <c r="A20" s="61" t="s">
        <v>40</v>
      </c>
      <c r="B20" s="53"/>
      <c r="C20" s="54">
        <f>HZS</f>
        <v>0</v>
      </c>
      <c r="D20" s="37" t="str">
        <f>[2]Rekapitulace!A26</f>
        <v>Kompletační činnost (IČD)</v>
      </c>
      <c r="E20" s="58"/>
      <c r="F20" s="59"/>
      <c r="G20" s="54">
        <f>0.029*C16</f>
        <v>0</v>
      </c>
    </row>
    <row r="21" spans="1:7" ht="15" x14ac:dyDescent="0.25">
      <c r="A21" s="42" t="s">
        <v>41</v>
      </c>
      <c r="C21" s="98">
        <f>C18+C20</f>
        <v>0</v>
      </c>
      <c r="D21" s="121" t="s">
        <v>69</v>
      </c>
      <c r="E21" s="122"/>
      <c r="F21" s="59"/>
      <c r="G21" s="54"/>
    </row>
    <row r="22" spans="1:7" ht="13.5" thickBot="1" x14ac:dyDescent="0.25">
      <c r="A22" s="37" t="s">
        <v>42</v>
      </c>
      <c r="B22" s="38"/>
      <c r="C22" s="64">
        <f>C21+G22</f>
        <v>0</v>
      </c>
      <c r="D22" s="65" t="s">
        <v>43</v>
      </c>
      <c r="E22" s="66"/>
      <c r="F22" s="67"/>
      <c r="G22" s="54">
        <f>G21</f>
        <v>0</v>
      </c>
    </row>
    <row r="23" spans="1:7" x14ac:dyDescent="0.2">
      <c r="A23" s="20" t="s">
        <v>44</v>
      </c>
      <c r="B23" s="22"/>
      <c r="C23" s="68" t="s">
        <v>45</v>
      </c>
      <c r="D23" s="22"/>
      <c r="E23" s="68" t="s">
        <v>46</v>
      </c>
      <c r="F23" s="22"/>
      <c r="G23" s="24"/>
    </row>
    <row r="24" spans="1:7" x14ac:dyDescent="0.2">
      <c r="A24" s="30"/>
      <c r="B24" s="32"/>
      <c r="C24" s="33" t="s">
        <v>47</v>
      </c>
      <c r="D24" s="32"/>
      <c r="E24" s="33" t="s">
        <v>47</v>
      </c>
      <c r="F24" s="32"/>
      <c r="G24" s="34"/>
    </row>
    <row r="25" spans="1:7" x14ac:dyDescent="0.2">
      <c r="A25" s="42" t="s">
        <v>48</v>
      </c>
      <c r="B25" s="69"/>
      <c r="C25" s="41" t="s">
        <v>48</v>
      </c>
      <c r="E25" s="41" t="s">
        <v>48</v>
      </c>
      <c r="G25" s="29"/>
    </row>
    <row r="26" spans="1:7" x14ac:dyDescent="0.2">
      <c r="A26" s="42"/>
      <c r="B26" s="70"/>
      <c r="C26" s="41" t="s">
        <v>49</v>
      </c>
      <c r="E26" s="41" t="s">
        <v>50</v>
      </c>
      <c r="G26" s="29"/>
    </row>
    <row r="27" spans="1:7" x14ac:dyDescent="0.2">
      <c r="A27" s="42"/>
      <c r="C27" s="41"/>
      <c r="E27" s="41"/>
      <c r="G27" s="29"/>
    </row>
    <row r="28" spans="1:7" x14ac:dyDescent="0.2">
      <c r="A28" s="42"/>
      <c r="C28" s="41"/>
      <c r="E28" s="41"/>
      <c r="G28" s="29"/>
    </row>
    <row r="29" spans="1:7" x14ac:dyDescent="0.2">
      <c r="A29" s="30"/>
      <c r="B29" s="32"/>
      <c r="C29" s="71"/>
      <c r="D29" s="32"/>
      <c r="E29" s="33"/>
      <c r="F29" s="72"/>
      <c r="G29" s="34"/>
    </row>
    <row r="30" spans="1:7" x14ac:dyDescent="0.2">
      <c r="A30" s="30"/>
      <c r="B30" s="32"/>
      <c r="C30" s="71"/>
      <c r="D30" s="32"/>
      <c r="E30" s="33"/>
      <c r="F30" s="73"/>
      <c r="G30" s="40"/>
    </row>
    <row r="31" spans="1:7" x14ac:dyDescent="0.2">
      <c r="A31" s="30" t="s">
        <v>51</v>
      </c>
      <c r="B31" s="32"/>
      <c r="C31" s="71">
        <v>21</v>
      </c>
      <c r="D31" s="32" t="s">
        <v>52</v>
      </c>
      <c r="E31" s="33"/>
      <c r="F31" s="72">
        <f>ROUND(C22,0)</f>
        <v>0</v>
      </c>
      <c r="G31" s="34"/>
    </row>
    <row r="32" spans="1:7" x14ac:dyDescent="0.2">
      <c r="A32" s="30" t="s">
        <v>53</v>
      </c>
      <c r="B32" s="32"/>
      <c r="C32" s="71">
        <v>21</v>
      </c>
      <c r="D32" s="32" t="s">
        <v>52</v>
      </c>
      <c r="E32" s="33"/>
      <c r="F32" s="73">
        <f>ROUND(PRODUCT(F31,C32/100),1)</f>
        <v>0</v>
      </c>
      <c r="G32" s="40"/>
    </row>
    <row r="33" spans="1:7" ht="16.5" thickBot="1" x14ac:dyDescent="0.3">
      <c r="A33" s="74" t="s">
        <v>54</v>
      </c>
      <c r="B33" s="75"/>
      <c r="C33" s="75"/>
      <c r="D33" s="75"/>
      <c r="E33" s="76"/>
      <c r="F33" s="77">
        <f>CEILING(SUM(F29:F32),1)</f>
        <v>0</v>
      </c>
      <c r="G33" s="78"/>
    </row>
    <row r="35" spans="1:7" x14ac:dyDescent="0.2">
      <c r="A35" s="19" t="s">
        <v>55</v>
      </c>
    </row>
    <row r="36" spans="1:7" x14ac:dyDescent="0.2">
      <c r="B36" s="103"/>
      <c r="C36" s="103"/>
      <c r="D36" s="103"/>
      <c r="E36" s="103"/>
      <c r="F36" s="103"/>
      <c r="G36" s="103"/>
    </row>
    <row r="37" spans="1:7" x14ac:dyDescent="0.2">
      <c r="A37" s="79"/>
      <c r="B37" s="103"/>
      <c r="C37" s="103"/>
      <c r="D37" s="103"/>
      <c r="E37" s="103"/>
      <c r="F37" s="103"/>
      <c r="G37" s="103"/>
    </row>
    <row r="38" spans="1:7" x14ac:dyDescent="0.2">
      <c r="A38" s="79"/>
      <c r="B38" s="103"/>
      <c r="C38" s="103"/>
      <c r="D38" s="103"/>
      <c r="E38" s="103"/>
      <c r="F38" s="103"/>
      <c r="G38" s="103"/>
    </row>
    <row r="39" spans="1:7" x14ac:dyDescent="0.2">
      <c r="A39" s="79"/>
      <c r="B39" s="103"/>
      <c r="C39" s="103"/>
      <c r="D39" s="103"/>
      <c r="E39" s="103"/>
      <c r="F39" s="103"/>
      <c r="G39" s="103"/>
    </row>
    <row r="40" spans="1:7" x14ac:dyDescent="0.2">
      <c r="A40" s="79"/>
      <c r="B40" s="103"/>
      <c r="C40" s="103"/>
      <c r="D40" s="103"/>
      <c r="E40" s="103"/>
      <c r="F40" s="103"/>
      <c r="G40" s="103"/>
    </row>
    <row r="41" spans="1:7" x14ac:dyDescent="0.2">
      <c r="A41" s="79"/>
      <c r="B41" s="103"/>
      <c r="C41" s="103"/>
      <c r="D41" s="103"/>
      <c r="E41" s="103"/>
      <c r="F41" s="103"/>
      <c r="G41" s="103"/>
    </row>
    <row r="42" spans="1:7" x14ac:dyDescent="0.2">
      <c r="A42" s="79"/>
      <c r="B42" s="103"/>
      <c r="C42" s="103"/>
      <c r="D42" s="103"/>
      <c r="E42" s="103"/>
      <c r="F42" s="103"/>
      <c r="G42" s="103"/>
    </row>
    <row r="43" spans="1:7" x14ac:dyDescent="0.2">
      <c r="A43" s="79"/>
      <c r="B43" s="103"/>
      <c r="C43" s="103"/>
      <c r="D43" s="103"/>
      <c r="E43" s="103"/>
      <c r="F43" s="103"/>
      <c r="G43" s="103"/>
    </row>
    <row r="44" spans="1:7" x14ac:dyDescent="0.2">
      <c r="A44" s="79"/>
      <c r="B44" s="103"/>
      <c r="C44" s="103"/>
      <c r="D44" s="103"/>
      <c r="E44" s="103"/>
      <c r="F44" s="103"/>
      <c r="G44" s="103"/>
    </row>
  </sheetData>
  <mergeCells count="11">
    <mergeCell ref="E11:G11"/>
    <mergeCell ref="B36:G44"/>
    <mergeCell ref="C6:E6"/>
    <mergeCell ref="C7:D7"/>
    <mergeCell ref="C8:D8"/>
    <mergeCell ref="A10:B10"/>
    <mergeCell ref="C10:D10"/>
    <mergeCell ref="F10:G10"/>
    <mergeCell ref="B14:B15"/>
    <mergeCell ref="C14:C15"/>
    <mergeCell ref="D21:E21"/>
  </mergeCells>
  <pageMargins left="0.78740157480314965" right="0.78740157480314965" top="0.98425196850393704" bottom="0.98425196850393704" header="0.51181102362204722" footer="0.51181102362204722"/>
  <pageSetup paperSize="9" scale="85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6"/>
  <sheetViews>
    <sheetView zoomScaleNormal="100" workbookViewId="0">
      <selection activeCell="C3" sqref="C3:E3"/>
    </sheetView>
  </sheetViews>
  <sheetFormatPr defaultRowHeight="12.75" x14ac:dyDescent="0.2"/>
  <cols>
    <col min="1" max="1" width="10.140625" style="19" customWidth="1"/>
    <col min="2" max="2" width="15.42578125" style="19" customWidth="1"/>
    <col min="3" max="3" width="37.7109375" style="19" customWidth="1"/>
    <col min="4" max="4" width="6.28515625" style="19" customWidth="1"/>
    <col min="5" max="5" width="24.140625" style="19" customWidth="1"/>
    <col min="6" max="255" width="9.140625" style="19"/>
    <col min="256" max="256" width="10.140625" style="19" customWidth="1"/>
    <col min="257" max="257" width="13.5703125" style="19" customWidth="1"/>
    <col min="258" max="258" width="37.7109375" style="19" customWidth="1"/>
    <col min="259" max="259" width="6.28515625" style="19" customWidth="1"/>
    <col min="260" max="260" width="12.140625" style="19" customWidth="1"/>
    <col min="261" max="261" width="11.28515625" style="19" customWidth="1"/>
    <col min="262" max="511" width="9.140625" style="19"/>
    <col min="512" max="512" width="10.140625" style="19" customWidth="1"/>
    <col min="513" max="513" width="13.5703125" style="19" customWidth="1"/>
    <col min="514" max="514" width="37.7109375" style="19" customWidth="1"/>
    <col min="515" max="515" width="6.28515625" style="19" customWidth="1"/>
    <col min="516" max="516" width="12.140625" style="19" customWidth="1"/>
    <col min="517" max="517" width="11.28515625" style="19" customWidth="1"/>
    <col min="518" max="767" width="9.140625" style="19"/>
    <col min="768" max="768" width="10.140625" style="19" customWidth="1"/>
    <col min="769" max="769" width="13.5703125" style="19" customWidth="1"/>
    <col min="770" max="770" width="37.7109375" style="19" customWidth="1"/>
    <col min="771" max="771" width="6.28515625" style="19" customWidth="1"/>
    <col min="772" max="772" width="12.140625" style="19" customWidth="1"/>
    <col min="773" max="773" width="11.28515625" style="19" customWidth="1"/>
    <col min="774" max="1023" width="9.140625" style="19"/>
    <col min="1024" max="1024" width="10.140625" style="19" customWidth="1"/>
    <col min="1025" max="1025" width="13.5703125" style="19" customWidth="1"/>
    <col min="1026" max="1026" width="37.7109375" style="19" customWidth="1"/>
    <col min="1027" max="1027" width="6.28515625" style="19" customWidth="1"/>
    <col min="1028" max="1028" width="12.140625" style="19" customWidth="1"/>
    <col min="1029" max="1029" width="11.28515625" style="19" customWidth="1"/>
    <col min="1030" max="1279" width="9.140625" style="19"/>
    <col min="1280" max="1280" width="10.140625" style="19" customWidth="1"/>
    <col min="1281" max="1281" width="13.5703125" style="19" customWidth="1"/>
    <col min="1282" max="1282" width="37.7109375" style="19" customWidth="1"/>
    <col min="1283" max="1283" width="6.28515625" style="19" customWidth="1"/>
    <col min="1284" max="1284" width="12.140625" style="19" customWidth="1"/>
    <col min="1285" max="1285" width="11.28515625" style="19" customWidth="1"/>
    <col min="1286" max="1535" width="9.140625" style="19"/>
    <col min="1536" max="1536" width="10.140625" style="19" customWidth="1"/>
    <col min="1537" max="1537" width="13.5703125" style="19" customWidth="1"/>
    <col min="1538" max="1538" width="37.7109375" style="19" customWidth="1"/>
    <col min="1539" max="1539" width="6.28515625" style="19" customWidth="1"/>
    <col min="1540" max="1540" width="12.140625" style="19" customWidth="1"/>
    <col min="1541" max="1541" width="11.28515625" style="19" customWidth="1"/>
    <col min="1542" max="1791" width="9.140625" style="19"/>
    <col min="1792" max="1792" width="10.140625" style="19" customWidth="1"/>
    <col min="1793" max="1793" width="13.5703125" style="19" customWidth="1"/>
    <col min="1794" max="1794" width="37.7109375" style="19" customWidth="1"/>
    <col min="1795" max="1795" width="6.28515625" style="19" customWidth="1"/>
    <col min="1796" max="1796" width="12.140625" style="19" customWidth="1"/>
    <col min="1797" max="1797" width="11.28515625" style="19" customWidth="1"/>
    <col min="1798" max="2047" width="9.140625" style="19"/>
    <col min="2048" max="2048" width="10.140625" style="19" customWidth="1"/>
    <col min="2049" max="2049" width="13.5703125" style="19" customWidth="1"/>
    <col min="2050" max="2050" width="37.7109375" style="19" customWidth="1"/>
    <col min="2051" max="2051" width="6.28515625" style="19" customWidth="1"/>
    <col min="2052" max="2052" width="12.140625" style="19" customWidth="1"/>
    <col min="2053" max="2053" width="11.28515625" style="19" customWidth="1"/>
    <col min="2054" max="2303" width="9.140625" style="19"/>
    <col min="2304" max="2304" width="10.140625" style="19" customWidth="1"/>
    <col min="2305" max="2305" width="13.5703125" style="19" customWidth="1"/>
    <col min="2306" max="2306" width="37.7109375" style="19" customWidth="1"/>
    <col min="2307" max="2307" width="6.28515625" style="19" customWidth="1"/>
    <col min="2308" max="2308" width="12.140625" style="19" customWidth="1"/>
    <col min="2309" max="2309" width="11.28515625" style="19" customWidth="1"/>
    <col min="2310" max="2559" width="9.140625" style="19"/>
    <col min="2560" max="2560" width="10.140625" style="19" customWidth="1"/>
    <col min="2561" max="2561" width="13.5703125" style="19" customWidth="1"/>
    <col min="2562" max="2562" width="37.7109375" style="19" customWidth="1"/>
    <col min="2563" max="2563" width="6.28515625" style="19" customWidth="1"/>
    <col min="2564" max="2564" width="12.140625" style="19" customWidth="1"/>
    <col min="2565" max="2565" width="11.28515625" style="19" customWidth="1"/>
    <col min="2566" max="2815" width="9.140625" style="19"/>
    <col min="2816" max="2816" width="10.140625" style="19" customWidth="1"/>
    <col min="2817" max="2817" width="13.5703125" style="19" customWidth="1"/>
    <col min="2818" max="2818" width="37.7109375" style="19" customWidth="1"/>
    <col min="2819" max="2819" width="6.28515625" style="19" customWidth="1"/>
    <col min="2820" max="2820" width="12.140625" style="19" customWidth="1"/>
    <col min="2821" max="2821" width="11.28515625" style="19" customWidth="1"/>
    <col min="2822" max="3071" width="9.140625" style="19"/>
    <col min="3072" max="3072" width="10.140625" style="19" customWidth="1"/>
    <col min="3073" max="3073" width="13.5703125" style="19" customWidth="1"/>
    <col min="3074" max="3074" width="37.7109375" style="19" customWidth="1"/>
    <col min="3075" max="3075" width="6.28515625" style="19" customWidth="1"/>
    <col min="3076" max="3076" width="12.140625" style="19" customWidth="1"/>
    <col min="3077" max="3077" width="11.28515625" style="19" customWidth="1"/>
    <col min="3078" max="3327" width="9.140625" style="19"/>
    <col min="3328" max="3328" width="10.140625" style="19" customWidth="1"/>
    <col min="3329" max="3329" width="13.5703125" style="19" customWidth="1"/>
    <col min="3330" max="3330" width="37.7109375" style="19" customWidth="1"/>
    <col min="3331" max="3331" width="6.28515625" style="19" customWidth="1"/>
    <col min="3332" max="3332" width="12.140625" style="19" customWidth="1"/>
    <col min="3333" max="3333" width="11.28515625" style="19" customWidth="1"/>
    <col min="3334" max="3583" width="9.140625" style="19"/>
    <col min="3584" max="3584" width="10.140625" style="19" customWidth="1"/>
    <col min="3585" max="3585" width="13.5703125" style="19" customWidth="1"/>
    <col min="3586" max="3586" width="37.7109375" style="19" customWidth="1"/>
    <col min="3587" max="3587" width="6.28515625" style="19" customWidth="1"/>
    <col min="3588" max="3588" width="12.140625" style="19" customWidth="1"/>
    <col min="3589" max="3589" width="11.28515625" style="19" customWidth="1"/>
    <col min="3590" max="3839" width="9.140625" style="19"/>
    <col min="3840" max="3840" width="10.140625" style="19" customWidth="1"/>
    <col min="3841" max="3841" width="13.5703125" style="19" customWidth="1"/>
    <col min="3842" max="3842" width="37.7109375" style="19" customWidth="1"/>
    <col min="3843" max="3843" width="6.28515625" style="19" customWidth="1"/>
    <col min="3844" max="3844" width="12.140625" style="19" customWidth="1"/>
    <col min="3845" max="3845" width="11.28515625" style="19" customWidth="1"/>
    <col min="3846" max="4095" width="9.140625" style="19"/>
    <col min="4096" max="4096" width="10.140625" style="19" customWidth="1"/>
    <col min="4097" max="4097" width="13.5703125" style="19" customWidth="1"/>
    <col min="4098" max="4098" width="37.7109375" style="19" customWidth="1"/>
    <col min="4099" max="4099" width="6.28515625" style="19" customWidth="1"/>
    <col min="4100" max="4100" width="12.140625" style="19" customWidth="1"/>
    <col min="4101" max="4101" width="11.28515625" style="19" customWidth="1"/>
    <col min="4102" max="4351" width="9.140625" style="19"/>
    <col min="4352" max="4352" width="10.140625" style="19" customWidth="1"/>
    <col min="4353" max="4353" width="13.5703125" style="19" customWidth="1"/>
    <col min="4354" max="4354" width="37.7109375" style="19" customWidth="1"/>
    <col min="4355" max="4355" width="6.28515625" style="19" customWidth="1"/>
    <col min="4356" max="4356" width="12.140625" style="19" customWidth="1"/>
    <col min="4357" max="4357" width="11.28515625" style="19" customWidth="1"/>
    <col min="4358" max="4607" width="9.140625" style="19"/>
    <col min="4608" max="4608" width="10.140625" style="19" customWidth="1"/>
    <col min="4609" max="4609" width="13.5703125" style="19" customWidth="1"/>
    <col min="4610" max="4610" width="37.7109375" style="19" customWidth="1"/>
    <col min="4611" max="4611" width="6.28515625" style="19" customWidth="1"/>
    <col min="4612" max="4612" width="12.140625" style="19" customWidth="1"/>
    <col min="4613" max="4613" width="11.28515625" style="19" customWidth="1"/>
    <col min="4614" max="4863" width="9.140625" style="19"/>
    <col min="4864" max="4864" width="10.140625" style="19" customWidth="1"/>
    <col min="4865" max="4865" width="13.5703125" style="19" customWidth="1"/>
    <col min="4866" max="4866" width="37.7109375" style="19" customWidth="1"/>
    <col min="4867" max="4867" width="6.28515625" style="19" customWidth="1"/>
    <col min="4868" max="4868" width="12.140625" style="19" customWidth="1"/>
    <col min="4869" max="4869" width="11.28515625" style="19" customWidth="1"/>
    <col min="4870" max="5119" width="9.140625" style="19"/>
    <col min="5120" max="5120" width="10.140625" style="19" customWidth="1"/>
    <col min="5121" max="5121" width="13.5703125" style="19" customWidth="1"/>
    <col min="5122" max="5122" width="37.7109375" style="19" customWidth="1"/>
    <col min="5123" max="5123" width="6.28515625" style="19" customWidth="1"/>
    <col min="5124" max="5124" width="12.140625" style="19" customWidth="1"/>
    <col min="5125" max="5125" width="11.28515625" style="19" customWidth="1"/>
    <col min="5126" max="5375" width="9.140625" style="19"/>
    <col min="5376" max="5376" width="10.140625" style="19" customWidth="1"/>
    <col min="5377" max="5377" width="13.5703125" style="19" customWidth="1"/>
    <col min="5378" max="5378" width="37.7109375" style="19" customWidth="1"/>
    <col min="5379" max="5379" width="6.28515625" style="19" customWidth="1"/>
    <col min="5380" max="5380" width="12.140625" style="19" customWidth="1"/>
    <col min="5381" max="5381" width="11.28515625" style="19" customWidth="1"/>
    <col min="5382" max="5631" width="9.140625" style="19"/>
    <col min="5632" max="5632" width="10.140625" style="19" customWidth="1"/>
    <col min="5633" max="5633" width="13.5703125" style="19" customWidth="1"/>
    <col min="5634" max="5634" width="37.7109375" style="19" customWidth="1"/>
    <col min="5635" max="5635" width="6.28515625" style="19" customWidth="1"/>
    <col min="5636" max="5636" width="12.140625" style="19" customWidth="1"/>
    <col min="5637" max="5637" width="11.28515625" style="19" customWidth="1"/>
    <col min="5638" max="5887" width="9.140625" style="19"/>
    <col min="5888" max="5888" width="10.140625" style="19" customWidth="1"/>
    <col min="5889" max="5889" width="13.5703125" style="19" customWidth="1"/>
    <col min="5890" max="5890" width="37.7109375" style="19" customWidth="1"/>
    <col min="5891" max="5891" width="6.28515625" style="19" customWidth="1"/>
    <col min="5892" max="5892" width="12.140625" style="19" customWidth="1"/>
    <col min="5893" max="5893" width="11.28515625" style="19" customWidth="1"/>
    <col min="5894" max="6143" width="9.140625" style="19"/>
    <col min="6144" max="6144" width="10.140625" style="19" customWidth="1"/>
    <col min="6145" max="6145" width="13.5703125" style="19" customWidth="1"/>
    <col min="6146" max="6146" width="37.7109375" style="19" customWidth="1"/>
    <col min="6147" max="6147" width="6.28515625" style="19" customWidth="1"/>
    <col min="6148" max="6148" width="12.140625" style="19" customWidth="1"/>
    <col min="6149" max="6149" width="11.28515625" style="19" customWidth="1"/>
    <col min="6150" max="6399" width="9.140625" style="19"/>
    <col min="6400" max="6400" width="10.140625" style="19" customWidth="1"/>
    <col min="6401" max="6401" width="13.5703125" style="19" customWidth="1"/>
    <col min="6402" max="6402" width="37.7109375" style="19" customWidth="1"/>
    <col min="6403" max="6403" width="6.28515625" style="19" customWidth="1"/>
    <col min="6404" max="6404" width="12.140625" style="19" customWidth="1"/>
    <col min="6405" max="6405" width="11.28515625" style="19" customWidth="1"/>
    <col min="6406" max="6655" width="9.140625" style="19"/>
    <col min="6656" max="6656" width="10.140625" style="19" customWidth="1"/>
    <col min="6657" max="6657" width="13.5703125" style="19" customWidth="1"/>
    <col min="6658" max="6658" width="37.7109375" style="19" customWidth="1"/>
    <col min="6659" max="6659" width="6.28515625" style="19" customWidth="1"/>
    <col min="6660" max="6660" width="12.140625" style="19" customWidth="1"/>
    <col min="6661" max="6661" width="11.28515625" style="19" customWidth="1"/>
    <col min="6662" max="6911" width="9.140625" style="19"/>
    <col min="6912" max="6912" width="10.140625" style="19" customWidth="1"/>
    <col min="6913" max="6913" width="13.5703125" style="19" customWidth="1"/>
    <col min="6914" max="6914" width="37.7109375" style="19" customWidth="1"/>
    <col min="6915" max="6915" width="6.28515625" style="19" customWidth="1"/>
    <col min="6916" max="6916" width="12.140625" style="19" customWidth="1"/>
    <col min="6917" max="6917" width="11.28515625" style="19" customWidth="1"/>
    <col min="6918" max="7167" width="9.140625" style="19"/>
    <col min="7168" max="7168" width="10.140625" style="19" customWidth="1"/>
    <col min="7169" max="7169" width="13.5703125" style="19" customWidth="1"/>
    <col min="7170" max="7170" width="37.7109375" style="19" customWidth="1"/>
    <col min="7171" max="7171" width="6.28515625" style="19" customWidth="1"/>
    <col min="7172" max="7172" width="12.140625" style="19" customWidth="1"/>
    <col min="7173" max="7173" width="11.28515625" style="19" customWidth="1"/>
    <col min="7174" max="7423" width="9.140625" style="19"/>
    <col min="7424" max="7424" width="10.140625" style="19" customWidth="1"/>
    <col min="7425" max="7425" width="13.5703125" style="19" customWidth="1"/>
    <col min="7426" max="7426" width="37.7109375" style="19" customWidth="1"/>
    <col min="7427" max="7427" width="6.28515625" style="19" customWidth="1"/>
    <col min="7428" max="7428" width="12.140625" style="19" customWidth="1"/>
    <col min="7429" max="7429" width="11.28515625" style="19" customWidth="1"/>
    <col min="7430" max="7679" width="9.140625" style="19"/>
    <col min="7680" max="7680" width="10.140625" style="19" customWidth="1"/>
    <col min="7681" max="7681" width="13.5703125" style="19" customWidth="1"/>
    <col min="7682" max="7682" width="37.7109375" style="19" customWidth="1"/>
    <col min="7683" max="7683" width="6.28515625" style="19" customWidth="1"/>
    <col min="7684" max="7684" width="12.140625" style="19" customWidth="1"/>
    <col min="7685" max="7685" width="11.28515625" style="19" customWidth="1"/>
    <col min="7686" max="7935" width="9.140625" style="19"/>
    <col min="7936" max="7936" width="10.140625" style="19" customWidth="1"/>
    <col min="7937" max="7937" width="13.5703125" style="19" customWidth="1"/>
    <col min="7938" max="7938" width="37.7109375" style="19" customWidth="1"/>
    <col min="7939" max="7939" width="6.28515625" style="19" customWidth="1"/>
    <col min="7940" max="7940" width="12.140625" style="19" customWidth="1"/>
    <col min="7941" max="7941" width="11.28515625" style="19" customWidth="1"/>
    <col min="7942" max="8191" width="9.140625" style="19"/>
    <col min="8192" max="8192" width="10.140625" style="19" customWidth="1"/>
    <col min="8193" max="8193" width="13.5703125" style="19" customWidth="1"/>
    <col min="8194" max="8194" width="37.7109375" style="19" customWidth="1"/>
    <col min="8195" max="8195" width="6.28515625" style="19" customWidth="1"/>
    <col min="8196" max="8196" width="12.140625" style="19" customWidth="1"/>
    <col min="8197" max="8197" width="11.28515625" style="19" customWidth="1"/>
    <col min="8198" max="8447" width="9.140625" style="19"/>
    <col min="8448" max="8448" width="10.140625" style="19" customWidth="1"/>
    <col min="8449" max="8449" width="13.5703125" style="19" customWidth="1"/>
    <col min="8450" max="8450" width="37.7109375" style="19" customWidth="1"/>
    <col min="8451" max="8451" width="6.28515625" style="19" customWidth="1"/>
    <col min="8452" max="8452" width="12.140625" style="19" customWidth="1"/>
    <col min="8453" max="8453" width="11.28515625" style="19" customWidth="1"/>
    <col min="8454" max="8703" width="9.140625" style="19"/>
    <col min="8704" max="8704" width="10.140625" style="19" customWidth="1"/>
    <col min="8705" max="8705" width="13.5703125" style="19" customWidth="1"/>
    <col min="8706" max="8706" width="37.7109375" style="19" customWidth="1"/>
    <col min="8707" max="8707" width="6.28515625" style="19" customWidth="1"/>
    <col min="8708" max="8708" width="12.140625" style="19" customWidth="1"/>
    <col min="8709" max="8709" width="11.28515625" style="19" customWidth="1"/>
    <col min="8710" max="8959" width="9.140625" style="19"/>
    <col min="8960" max="8960" width="10.140625" style="19" customWidth="1"/>
    <col min="8961" max="8961" width="13.5703125" style="19" customWidth="1"/>
    <col min="8962" max="8962" width="37.7109375" style="19" customWidth="1"/>
    <col min="8963" max="8963" width="6.28515625" style="19" customWidth="1"/>
    <col min="8964" max="8964" width="12.140625" style="19" customWidth="1"/>
    <col min="8965" max="8965" width="11.28515625" style="19" customWidth="1"/>
    <col min="8966" max="9215" width="9.140625" style="19"/>
    <col min="9216" max="9216" width="10.140625" style="19" customWidth="1"/>
    <col min="9217" max="9217" width="13.5703125" style="19" customWidth="1"/>
    <col min="9218" max="9218" width="37.7109375" style="19" customWidth="1"/>
    <col min="9219" max="9219" width="6.28515625" style="19" customWidth="1"/>
    <col min="9220" max="9220" width="12.140625" style="19" customWidth="1"/>
    <col min="9221" max="9221" width="11.28515625" style="19" customWidth="1"/>
    <col min="9222" max="9471" width="9.140625" style="19"/>
    <col min="9472" max="9472" width="10.140625" style="19" customWidth="1"/>
    <col min="9473" max="9473" width="13.5703125" style="19" customWidth="1"/>
    <col min="9474" max="9474" width="37.7109375" style="19" customWidth="1"/>
    <col min="9475" max="9475" width="6.28515625" style="19" customWidth="1"/>
    <col min="9476" max="9476" width="12.140625" style="19" customWidth="1"/>
    <col min="9477" max="9477" width="11.28515625" style="19" customWidth="1"/>
    <col min="9478" max="9727" width="9.140625" style="19"/>
    <col min="9728" max="9728" width="10.140625" style="19" customWidth="1"/>
    <col min="9729" max="9729" width="13.5703125" style="19" customWidth="1"/>
    <col min="9730" max="9730" width="37.7109375" style="19" customWidth="1"/>
    <col min="9731" max="9731" width="6.28515625" style="19" customWidth="1"/>
    <col min="9732" max="9732" width="12.140625" style="19" customWidth="1"/>
    <col min="9733" max="9733" width="11.28515625" style="19" customWidth="1"/>
    <col min="9734" max="9983" width="9.140625" style="19"/>
    <col min="9984" max="9984" width="10.140625" style="19" customWidth="1"/>
    <col min="9985" max="9985" width="13.5703125" style="19" customWidth="1"/>
    <col min="9986" max="9986" width="37.7109375" style="19" customWidth="1"/>
    <col min="9987" max="9987" width="6.28515625" style="19" customWidth="1"/>
    <col min="9988" max="9988" width="12.140625" style="19" customWidth="1"/>
    <col min="9989" max="9989" width="11.28515625" style="19" customWidth="1"/>
    <col min="9990" max="10239" width="9.140625" style="19"/>
    <col min="10240" max="10240" width="10.140625" style="19" customWidth="1"/>
    <col min="10241" max="10241" width="13.5703125" style="19" customWidth="1"/>
    <col min="10242" max="10242" width="37.7109375" style="19" customWidth="1"/>
    <col min="10243" max="10243" width="6.28515625" style="19" customWidth="1"/>
    <col min="10244" max="10244" width="12.140625" style="19" customWidth="1"/>
    <col min="10245" max="10245" width="11.28515625" style="19" customWidth="1"/>
    <col min="10246" max="10495" width="9.140625" style="19"/>
    <col min="10496" max="10496" width="10.140625" style="19" customWidth="1"/>
    <col min="10497" max="10497" width="13.5703125" style="19" customWidth="1"/>
    <col min="10498" max="10498" width="37.7109375" style="19" customWidth="1"/>
    <col min="10499" max="10499" width="6.28515625" style="19" customWidth="1"/>
    <col min="10500" max="10500" width="12.140625" style="19" customWidth="1"/>
    <col min="10501" max="10501" width="11.28515625" style="19" customWidth="1"/>
    <col min="10502" max="10751" width="9.140625" style="19"/>
    <col min="10752" max="10752" width="10.140625" style="19" customWidth="1"/>
    <col min="10753" max="10753" width="13.5703125" style="19" customWidth="1"/>
    <col min="10754" max="10754" width="37.7109375" style="19" customWidth="1"/>
    <col min="10755" max="10755" width="6.28515625" style="19" customWidth="1"/>
    <col min="10756" max="10756" width="12.140625" style="19" customWidth="1"/>
    <col min="10757" max="10757" width="11.28515625" style="19" customWidth="1"/>
    <col min="10758" max="11007" width="9.140625" style="19"/>
    <col min="11008" max="11008" width="10.140625" style="19" customWidth="1"/>
    <col min="11009" max="11009" width="13.5703125" style="19" customWidth="1"/>
    <col min="11010" max="11010" width="37.7109375" style="19" customWidth="1"/>
    <col min="11011" max="11011" width="6.28515625" style="19" customWidth="1"/>
    <col min="11012" max="11012" width="12.140625" style="19" customWidth="1"/>
    <col min="11013" max="11013" width="11.28515625" style="19" customWidth="1"/>
    <col min="11014" max="11263" width="9.140625" style="19"/>
    <col min="11264" max="11264" width="10.140625" style="19" customWidth="1"/>
    <col min="11265" max="11265" width="13.5703125" style="19" customWidth="1"/>
    <col min="11266" max="11266" width="37.7109375" style="19" customWidth="1"/>
    <col min="11267" max="11267" width="6.28515625" style="19" customWidth="1"/>
    <col min="11268" max="11268" width="12.140625" style="19" customWidth="1"/>
    <col min="11269" max="11269" width="11.28515625" style="19" customWidth="1"/>
    <col min="11270" max="11519" width="9.140625" style="19"/>
    <col min="11520" max="11520" width="10.140625" style="19" customWidth="1"/>
    <col min="11521" max="11521" width="13.5703125" style="19" customWidth="1"/>
    <col min="11522" max="11522" width="37.7109375" style="19" customWidth="1"/>
    <col min="11523" max="11523" width="6.28515625" style="19" customWidth="1"/>
    <col min="11524" max="11524" width="12.140625" style="19" customWidth="1"/>
    <col min="11525" max="11525" width="11.28515625" style="19" customWidth="1"/>
    <col min="11526" max="11775" width="9.140625" style="19"/>
    <col min="11776" max="11776" width="10.140625" style="19" customWidth="1"/>
    <col min="11777" max="11777" width="13.5703125" style="19" customWidth="1"/>
    <col min="11778" max="11778" width="37.7109375" style="19" customWidth="1"/>
    <col min="11779" max="11779" width="6.28515625" style="19" customWidth="1"/>
    <col min="11780" max="11780" width="12.140625" style="19" customWidth="1"/>
    <col min="11781" max="11781" width="11.28515625" style="19" customWidth="1"/>
    <col min="11782" max="12031" width="9.140625" style="19"/>
    <col min="12032" max="12032" width="10.140625" style="19" customWidth="1"/>
    <col min="12033" max="12033" width="13.5703125" style="19" customWidth="1"/>
    <col min="12034" max="12034" width="37.7109375" style="19" customWidth="1"/>
    <col min="12035" max="12035" width="6.28515625" style="19" customWidth="1"/>
    <col min="12036" max="12036" width="12.140625" style="19" customWidth="1"/>
    <col min="12037" max="12037" width="11.28515625" style="19" customWidth="1"/>
    <col min="12038" max="12287" width="9.140625" style="19"/>
    <col min="12288" max="12288" width="10.140625" style="19" customWidth="1"/>
    <col min="12289" max="12289" width="13.5703125" style="19" customWidth="1"/>
    <col min="12290" max="12290" width="37.7109375" style="19" customWidth="1"/>
    <col min="12291" max="12291" width="6.28515625" style="19" customWidth="1"/>
    <col min="12292" max="12292" width="12.140625" style="19" customWidth="1"/>
    <col min="12293" max="12293" width="11.28515625" style="19" customWidth="1"/>
    <col min="12294" max="12543" width="9.140625" style="19"/>
    <col min="12544" max="12544" width="10.140625" style="19" customWidth="1"/>
    <col min="12545" max="12545" width="13.5703125" style="19" customWidth="1"/>
    <col min="12546" max="12546" width="37.7109375" style="19" customWidth="1"/>
    <col min="12547" max="12547" width="6.28515625" style="19" customWidth="1"/>
    <col min="12548" max="12548" width="12.140625" style="19" customWidth="1"/>
    <col min="12549" max="12549" width="11.28515625" style="19" customWidth="1"/>
    <col min="12550" max="12799" width="9.140625" style="19"/>
    <col min="12800" max="12800" width="10.140625" style="19" customWidth="1"/>
    <col min="12801" max="12801" width="13.5703125" style="19" customWidth="1"/>
    <col min="12802" max="12802" width="37.7109375" style="19" customWidth="1"/>
    <col min="12803" max="12803" width="6.28515625" style="19" customWidth="1"/>
    <col min="12804" max="12804" width="12.140625" style="19" customWidth="1"/>
    <col min="12805" max="12805" width="11.28515625" style="19" customWidth="1"/>
    <col min="12806" max="13055" width="9.140625" style="19"/>
    <col min="13056" max="13056" width="10.140625" style="19" customWidth="1"/>
    <col min="13057" max="13057" width="13.5703125" style="19" customWidth="1"/>
    <col min="13058" max="13058" width="37.7109375" style="19" customWidth="1"/>
    <col min="13059" max="13059" width="6.28515625" style="19" customWidth="1"/>
    <col min="13060" max="13060" width="12.140625" style="19" customWidth="1"/>
    <col min="13061" max="13061" width="11.28515625" style="19" customWidth="1"/>
    <col min="13062" max="13311" width="9.140625" style="19"/>
    <col min="13312" max="13312" width="10.140625" style="19" customWidth="1"/>
    <col min="13313" max="13313" width="13.5703125" style="19" customWidth="1"/>
    <col min="13314" max="13314" width="37.7109375" style="19" customWidth="1"/>
    <col min="13315" max="13315" width="6.28515625" style="19" customWidth="1"/>
    <col min="13316" max="13316" width="12.140625" style="19" customWidth="1"/>
    <col min="13317" max="13317" width="11.28515625" style="19" customWidth="1"/>
    <col min="13318" max="13567" width="9.140625" style="19"/>
    <col min="13568" max="13568" width="10.140625" style="19" customWidth="1"/>
    <col min="13569" max="13569" width="13.5703125" style="19" customWidth="1"/>
    <col min="13570" max="13570" width="37.7109375" style="19" customWidth="1"/>
    <col min="13571" max="13571" width="6.28515625" style="19" customWidth="1"/>
    <col min="13572" max="13572" width="12.140625" style="19" customWidth="1"/>
    <col min="13573" max="13573" width="11.28515625" style="19" customWidth="1"/>
    <col min="13574" max="13823" width="9.140625" style="19"/>
    <col min="13824" max="13824" width="10.140625" style="19" customWidth="1"/>
    <col min="13825" max="13825" width="13.5703125" style="19" customWidth="1"/>
    <col min="13826" max="13826" width="37.7109375" style="19" customWidth="1"/>
    <col min="13827" max="13827" width="6.28515625" style="19" customWidth="1"/>
    <col min="13828" max="13828" width="12.140625" style="19" customWidth="1"/>
    <col min="13829" max="13829" width="11.28515625" style="19" customWidth="1"/>
    <col min="13830" max="14079" width="9.140625" style="19"/>
    <col min="14080" max="14080" width="10.140625" style="19" customWidth="1"/>
    <col min="14081" max="14081" width="13.5703125" style="19" customWidth="1"/>
    <col min="14082" max="14082" width="37.7109375" style="19" customWidth="1"/>
    <col min="14083" max="14083" width="6.28515625" style="19" customWidth="1"/>
    <col min="14084" max="14084" width="12.140625" style="19" customWidth="1"/>
    <col min="14085" max="14085" width="11.28515625" style="19" customWidth="1"/>
    <col min="14086" max="14335" width="9.140625" style="19"/>
    <col min="14336" max="14336" width="10.140625" style="19" customWidth="1"/>
    <col min="14337" max="14337" width="13.5703125" style="19" customWidth="1"/>
    <col min="14338" max="14338" width="37.7109375" style="19" customWidth="1"/>
    <col min="14339" max="14339" width="6.28515625" style="19" customWidth="1"/>
    <col min="14340" max="14340" width="12.140625" style="19" customWidth="1"/>
    <col min="14341" max="14341" width="11.28515625" style="19" customWidth="1"/>
    <col min="14342" max="14591" width="9.140625" style="19"/>
    <col min="14592" max="14592" width="10.140625" style="19" customWidth="1"/>
    <col min="14593" max="14593" width="13.5703125" style="19" customWidth="1"/>
    <col min="14594" max="14594" width="37.7109375" style="19" customWidth="1"/>
    <col min="14595" max="14595" width="6.28515625" style="19" customWidth="1"/>
    <col min="14596" max="14596" width="12.140625" style="19" customWidth="1"/>
    <col min="14597" max="14597" width="11.28515625" style="19" customWidth="1"/>
    <col min="14598" max="14847" width="9.140625" style="19"/>
    <col min="14848" max="14848" width="10.140625" style="19" customWidth="1"/>
    <col min="14849" max="14849" width="13.5703125" style="19" customWidth="1"/>
    <col min="14850" max="14850" width="37.7109375" style="19" customWidth="1"/>
    <col min="14851" max="14851" width="6.28515625" style="19" customWidth="1"/>
    <col min="14852" max="14852" width="12.140625" style="19" customWidth="1"/>
    <col min="14853" max="14853" width="11.28515625" style="19" customWidth="1"/>
    <col min="14854" max="15103" width="9.140625" style="19"/>
    <col min="15104" max="15104" width="10.140625" style="19" customWidth="1"/>
    <col min="15105" max="15105" width="13.5703125" style="19" customWidth="1"/>
    <col min="15106" max="15106" width="37.7109375" style="19" customWidth="1"/>
    <col min="15107" max="15107" width="6.28515625" style="19" customWidth="1"/>
    <col min="15108" max="15108" width="12.140625" style="19" customWidth="1"/>
    <col min="15109" max="15109" width="11.28515625" style="19" customWidth="1"/>
    <col min="15110" max="15359" width="9.140625" style="19"/>
    <col min="15360" max="15360" width="10.140625" style="19" customWidth="1"/>
    <col min="15361" max="15361" width="13.5703125" style="19" customWidth="1"/>
    <col min="15362" max="15362" width="37.7109375" style="19" customWidth="1"/>
    <col min="15363" max="15363" width="6.28515625" style="19" customWidth="1"/>
    <col min="15364" max="15364" width="12.140625" style="19" customWidth="1"/>
    <col min="15365" max="15365" width="11.28515625" style="19" customWidth="1"/>
    <col min="15366" max="15615" width="9.140625" style="19"/>
    <col min="15616" max="15616" width="10.140625" style="19" customWidth="1"/>
    <col min="15617" max="15617" width="13.5703125" style="19" customWidth="1"/>
    <col min="15618" max="15618" width="37.7109375" style="19" customWidth="1"/>
    <col min="15619" max="15619" width="6.28515625" style="19" customWidth="1"/>
    <col min="15620" max="15620" width="12.140625" style="19" customWidth="1"/>
    <col min="15621" max="15621" width="11.28515625" style="19" customWidth="1"/>
    <col min="15622" max="15871" width="9.140625" style="19"/>
    <col min="15872" max="15872" width="10.140625" style="19" customWidth="1"/>
    <col min="15873" max="15873" width="13.5703125" style="19" customWidth="1"/>
    <col min="15874" max="15874" width="37.7109375" style="19" customWidth="1"/>
    <col min="15875" max="15875" width="6.28515625" style="19" customWidth="1"/>
    <col min="15876" max="15876" width="12.140625" style="19" customWidth="1"/>
    <col min="15877" max="15877" width="11.28515625" style="19" customWidth="1"/>
    <col min="15878" max="16127" width="9.140625" style="19"/>
    <col min="16128" max="16128" width="10.140625" style="19" customWidth="1"/>
    <col min="16129" max="16129" width="13.5703125" style="19" customWidth="1"/>
    <col min="16130" max="16130" width="37.7109375" style="19" customWidth="1"/>
    <col min="16131" max="16131" width="6.28515625" style="19" customWidth="1"/>
    <col min="16132" max="16132" width="12.140625" style="19" customWidth="1"/>
    <col min="16133" max="16133" width="11.28515625" style="19" customWidth="1"/>
    <col min="16134" max="16384" width="9.140625" style="19"/>
  </cols>
  <sheetData>
    <row r="1" spans="1:7" ht="20.100000000000001" customHeight="1" x14ac:dyDescent="0.2">
      <c r="A1" s="139" t="s">
        <v>56</v>
      </c>
      <c r="B1" s="140"/>
      <c r="C1" s="140"/>
      <c r="D1" s="140"/>
      <c r="E1" s="140"/>
    </row>
    <row r="2" spans="1:7" ht="20.100000000000001" customHeight="1" x14ac:dyDescent="0.2">
      <c r="A2" s="141" t="s">
        <v>57</v>
      </c>
      <c r="B2" s="142"/>
      <c r="C2" s="143">
        <v>192023</v>
      </c>
      <c r="D2" s="144"/>
      <c r="E2" s="144"/>
    </row>
    <row r="3" spans="1:7" ht="24.75" customHeight="1" x14ac:dyDescent="0.2">
      <c r="A3" s="141" t="s">
        <v>58</v>
      </c>
      <c r="B3" s="142"/>
      <c r="C3" s="143" t="s">
        <v>98</v>
      </c>
      <c r="D3" s="144"/>
      <c r="E3" s="144"/>
    </row>
    <row r="4" spans="1:7" ht="20.100000000000001" customHeight="1" x14ac:dyDescent="0.2">
      <c r="A4" s="131" t="s">
        <v>59</v>
      </c>
      <c r="B4" s="133" t="s">
        <v>60</v>
      </c>
      <c r="C4" s="134"/>
      <c r="D4" s="135"/>
      <c r="E4" s="80" t="s">
        <v>65</v>
      </c>
    </row>
    <row r="5" spans="1:7" ht="20.100000000000001" customHeight="1" x14ac:dyDescent="0.2">
      <c r="A5" s="132"/>
      <c r="B5" s="136"/>
      <c r="C5" s="137"/>
      <c r="D5" s="138"/>
      <c r="E5" s="80" t="s">
        <v>61</v>
      </c>
    </row>
    <row r="6" spans="1:7" ht="20.100000000000001" customHeight="1" x14ac:dyDescent="0.2">
      <c r="A6" s="81">
        <v>1</v>
      </c>
      <c r="B6" s="130" t="str">
        <f>List1!B2</f>
        <v>Zařízení č.1 - kuchyň</v>
      </c>
      <c r="C6" s="129"/>
      <c r="D6" s="129"/>
      <c r="E6" s="82">
        <f>List1!F21</f>
        <v>0</v>
      </c>
    </row>
    <row r="7" spans="1:7" ht="20.100000000000001" customHeight="1" x14ac:dyDescent="0.2">
      <c r="A7" s="81">
        <v>2</v>
      </c>
      <c r="B7" s="129" t="str">
        <f>List1!B24</f>
        <v>Zařízení č.2 - demontáž stávající vzduchotechniky</v>
      </c>
      <c r="C7" s="129"/>
      <c r="D7" s="129"/>
      <c r="E7" s="82">
        <f>List1!F26</f>
        <v>0</v>
      </c>
    </row>
    <row r="8" spans="1:7" ht="22.5" customHeight="1" x14ac:dyDescent="0.2">
      <c r="A8" s="125" t="s">
        <v>62</v>
      </c>
      <c r="B8" s="125"/>
    </row>
    <row r="9" spans="1:7" ht="21.95" customHeight="1" x14ac:dyDescent="0.2">
      <c r="A9" s="126" t="s">
        <v>66</v>
      </c>
      <c r="B9" s="126"/>
      <c r="E9" s="83">
        <f>SUM(E6:E7)</f>
        <v>0</v>
      </c>
      <c r="G9" s="84"/>
    </row>
    <row r="10" spans="1:7" ht="21.95" customHeight="1" x14ac:dyDescent="0.2">
      <c r="A10" s="126" t="s">
        <v>63</v>
      </c>
      <c r="B10" s="126"/>
      <c r="E10" s="85">
        <f>SUM(E9:E9)</f>
        <v>0</v>
      </c>
    </row>
    <row r="11" spans="1:7" ht="21.95" customHeight="1" x14ac:dyDescent="0.2">
      <c r="A11" s="94"/>
      <c r="B11" s="94"/>
      <c r="E11" s="85"/>
    </row>
    <row r="12" spans="1:7" ht="21.95" customHeight="1" x14ac:dyDescent="0.25">
      <c r="A12" s="95"/>
      <c r="B12" s="127"/>
      <c r="C12" s="128"/>
      <c r="D12" s="128"/>
    </row>
    <row r="13" spans="1:7" x14ac:dyDescent="0.2">
      <c r="A13" s="123" t="s">
        <v>64</v>
      </c>
      <c r="B13" s="123"/>
      <c r="C13" s="123"/>
      <c r="D13" s="123"/>
      <c r="E13" s="123"/>
    </row>
    <row r="15" spans="1:7" ht="50.25" customHeight="1" x14ac:dyDescent="0.2">
      <c r="A15" s="124"/>
      <c r="B15" s="124"/>
      <c r="C15" s="124"/>
      <c r="D15" s="124"/>
      <c r="E15" s="124"/>
    </row>
    <row r="16" spans="1:7" x14ac:dyDescent="0.2">
      <c r="A16" s="123"/>
      <c r="B16" s="123"/>
      <c r="C16" s="123"/>
      <c r="D16" s="123"/>
      <c r="E16" s="123"/>
    </row>
  </sheetData>
  <mergeCells count="16">
    <mergeCell ref="B7:D7"/>
    <mergeCell ref="B6:D6"/>
    <mergeCell ref="A4:A5"/>
    <mergeCell ref="B4:D5"/>
    <mergeCell ref="A1:E1"/>
    <mergeCell ref="A2:B2"/>
    <mergeCell ref="C2:E2"/>
    <mergeCell ref="A3:B3"/>
    <mergeCell ref="C3:E3"/>
    <mergeCell ref="A13:E13"/>
    <mergeCell ref="A15:E15"/>
    <mergeCell ref="A16:E16"/>
    <mergeCell ref="A8:B8"/>
    <mergeCell ref="A9:B9"/>
    <mergeCell ref="A10:B10"/>
    <mergeCell ref="B12:D12"/>
  </mergeCells>
  <pageMargins left="0.78740157499999996" right="0.78740157499999996" top="1.71" bottom="0.984251969" header="0.4921259845" footer="0.4921259845"/>
  <pageSetup paperSize="9" scale="91" orientation="portrait" r:id="rId1"/>
  <headerFooter alignWithMargins="0">
    <oddHeader>&amp;L&amp;"Arial,Tučné"Ing. Romana Vacková&amp;"Arial,Obyčejné"
Projektová činnost ve výstavbě
561 02 Dolní Dobrouč 604
tel.:465523662, 605537565
e-mail: vackova@cominnet.cz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27"/>
  <sheetViews>
    <sheetView topLeftCell="A18" zoomScaleNormal="100" workbookViewId="0">
      <selection activeCell="E29" sqref="E29"/>
    </sheetView>
  </sheetViews>
  <sheetFormatPr defaultRowHeight="15" x14ac:dyDescent="0.25"/>
  <cols>
    <col min="2" max="2" width="78.85546875" customWidth="1"/>
    <col min="3" max="3" width="9.140625" customWidth="1"/>
    <col min="4" max="4" width="9.5703125" bestFit="1" customWidth="1"/>
    <col min="5" max="5" width="11.85546875" customWidth="1"/>
    <col min="6" max="6" width="13.42578125" customWidth="1"/>
  </cols>
  <sheetData>
    <row r="1" spans="1:7" ht="30" x14ac:dyDescent="0.25">
      <c r="A1" s="1" t="s">
        <v>3</v>
      </c>
      <c r="B1" s="1" t="s">
        <v>4</v>
      </c>
      <c r="C1" s="1" t="s">
        <v>5</v>
      </c>
      <c r="D1" s="1" t="s">
        <v>6</v>
      </c>
      <c r="E1" s="1" t="s">
        <v>7</v>
      </c>
      <c r="F1" s="1" t="s">
        <v>8</v>
      </c>
      <c r="G1" s="2" t="s">
        <v>9</v>
      </c>
    </row>
    <row r="2" spans="1:7" x14ac:dyDescent="0.25">
      <c r="B2" t="s">
        <v>68</v>
      </c>
    </row>
    <row r="3" spans="1:7" ht="15" customHeight="1" x14ac:dyDescent="0.25">
      <c r="A3" s="16" t="s">
        <v>73</v>
      </c>
      <c r="B3" s="9" t="s">
        <v>104</v>
      </c>
      <c r="C3" s="14" t="s">
        <v>0</v>
      </c>
      <c r="D3" s="11">
        <v>2</v>
      </c>
      <c r="E3" s="12">
        <v>0</v>
      </c>
      <c r="F3" s="12">
        <f>ROUND(E3*D3,2)</f>
        <v>0</v>
      </c>
      <c r="G3" s="8" t="s">
        <v>1</v>
      </c>
    </row>
    <row r="4" spans="1:7" ht="57.75" customHeight="1" x14ac:dyDescent="0.25">
      <c r="A4" s="17" t="s">
        <v>74</v>
      </c>
      <c r="B4" s="89" t="s">
        <v>75</v>
      </c>
      <c r="C4" s="10" t="s">
        <v>77</v>
      </c>
      <c r="D4" s="11">
        <v>1</v>
      </c>
      <c r="E4" s="12">
        <v>0</v>
      </c>
      <c r="F4" s="12">
        <f>ROUND(E4*D4,2)</f>
        <v>0</v>
      </c>
      <c r="G4" s="8" t="s">
        <v>1</v>
      </c>
    </row>
    <row r="5" spans="1:7" ht="45" customHeight="1" x14ac:dyDescent="0.25">
      <c r="A5" s="17" t="s">
        <v>76</v>
      </c>
      <c r="B5" s="89" t="s">
        <v>78</v>
      </c>
      <c r="C5" s="10" t="s">
        <v>77</v>
      </c>
      <c r="D5" s="11">
        <v>1</v>
      </c>
      <c r="E5" s="12">
        <v>0</v>
      </c>
      <c r="F5" s="12">
        <f t="shared" ref="F5:F20" si="0">ROUND(E5*D5,2)</f>
        <v>0</v>
      </c>
      <c r="G5" s="8" t="s">
        <v>1</v>
      </c>
    </row>
    <row r="6" spans="1:7" ht="45" customHeight="1" x14ac:dyDescent="0.25">
      <c r="A6" s="17" t="s">
        <v>79</v>
      </c>
      <c r="B6" s="9" t="s">
        <v>80</v>
      </c>
      <c r="C6" s="10" t="s">
        <v>0</v>
      </c>
      <c r="D6" s="11">
        <v>2</v>
      </c>
      <c r="E6" s="12">
        <v>0</v>
      </c>
      <c r="F6" s="12">
        <f t="shared" ref="F6:F7" si="1">ROUND(E6*D6,2)</f>
        <v>0</v>
      </c>
      <c r="G6" s="8" t="s">
        <v>1</v>
      </c>
    </row>
    <row r="7" spans="1:7" ht="45" customHeight="1" x14ac:dyDescent="0.25">
      <c r="A7" s="17" t="s">
        <v>81</v>
      </c>
      <c r="B7" s="9" t="s">
        <v>82</v>
      </c>
      <c r="C7" s="8" t="s">
        <v>0</v>
      </c>
      <c r="D7" s="11">
        <v>2</v>
      </c>
      <c r="E7" s="12">
        <v>0</v>
      </c>
      <c r="F7" s="12">
        <f t="shared" si="1"/>
        <v>0</v>
      </c>
      <c r="G7" s="8" t="s">
        <v>1</v>
      </c>
    </row>
    <row r="8" spans="1:7" ht="30" customHeight="1" x14ac:dyDescent="0.25">
      <c r="A8" s="17" t="s">
        <v>83</v>
      </c>
      <c r="B8" s="90" t="s">
        <v>84</v>
      </c>
      <c r="C8" s="8" t="s">
        <v>0</v>
      </c>
      <c r="D8" s="11">
        <v>1</v>
      </c>
      <c r="E8" s="12">
        <v>0</v>
      </c>
      <c r="F8" s="12">
        <f t="shared" ref="F8" si="2">ROUND(E8*D8,2)</f>
        <v>0</v>
      </c>
      <c r="G8" s="8" t="s">
        <v>1</v>
      </c>
    </row>
    <row r="9" spans="1:7" ht="15" customHeight="1" x14ac:dyDescent="0.25">
      <c r="A9" s="17" t="s">
        <v>85</v>
      </c>
      <c r="B9" s="9" t="s">
        <v>91</v>
      </c>
      <c r="C9" s="8" t="s">
        <v>0</v>
      </c>
      <c r="D9" s="11">
        <v>1</v>
      </c>
      <c r="E9" s="12">
        <v>0</v>
      </c>
      <c r="F9" s="12">
        <f t="shared" ref="F9:F11" si="3">ROUND(E9*D9,2)</f>
        <v>0</v>
      </c>
      <c r="G9" s="8" t="s">
        <v>1</v>
      </c>
    </row>
    <row r="10" spans="1:7" ht="30" customHeight="1" x14ac:dyDescent="0.25">
      <c r="A10" s="17" t="s">
        <v>86</v>
      </c>
      <c r="B10" s="9" t="s">
        <v>92</v>
      </c>
      <c r="C10" s="10" t="s">
        <v>0</v>
      </c>
      <c r="D10" s="11">
        <v>1</v>
      </c>
      <c r="E10" s="12">
        <v>0</v>
      </c>
      <c r="F10" s="12">
        <f t="shared" si="3"/>
        <v>0</v>
      </c>
      <c r="G10" s="8" t="s">
        <v>1</v>
      </c>
    </row>
    <row r="11" spans="1:7" ht="70.5" customHeight="1" x14ac:dyDescent="0.25">
      <c r="A11" s="17" t="s">
        <v>87</v>
      </c>
      <c r="B11" s="9" t="s">
        <v>88</v>
      </c>
      <c r="C11" s="8" t="s">
        <v>0</v>
      </c>
      <c r="D11" s="11">
        <v>1</v>
      </c>
      <c r="E11" s="12">
        <v>0</v>
      </c>
      <c r="F11" s="12">
        <f t="shared" si="3"/>
        <v>0</v>
      </c>
      <c r="G11" s="8" t="s">
        <v>1</v>
      </c>
    </row>
    <row r="12" spans="1:7" ht="15" customHeight="1" x14ac:dyDescent="0.25">
      <c r="A12" s="17" t="s">
        <v>100</v>
      </c>
      <c r="B12" s="9" t="s">
        <v>101</v>
      </c>
      <c r="C12" s="10" t="s">
        <v>0</v>
      </c>
      <c r="D12" s="11">
        <v>1</v>
      </c>
      <c r="E12" s="12">
        <v>0</v>
      </c>
      <c r="F12" s="12">
        <f t="shared" ref="F12" si="4">ROUND(E12*D12,2)</f>
        <v>0</v>
      </c>
      <c r="G12" s="8" t="s">
        <v>1</v>
      </c>
    </row>
    <row r="13" spans="1:7" ht="58.5" customHeight="1" x14ac:dyDescent="0.25">
      <c r="A13" s="17" t="s">
        <v>89</v>
      </c>
      <c r="B13" s="9" t="s">
        <v>90</v>
      </c>
      <c r="C13" s="10" t="s">
        <v>0</v>
      </c>
      <c r="D13" s="11">
        <v>1</v>
      </c>
      <c r="E13" s="12">
        <v>0</v>
      </c>
      <c r="F13" s="12">
        <f t="shared" ref="F13" si="5">ROUND(E13*D13,2)</f>
        <v>0</v>
      </c>
      <c r="G13" s="8" t="s">
        <v>1</v>
      </c>
    </row>
    <row r="14" spans="1:7" ht="32.25" customHeight="1" x14ac:dyDescent="0.25">
      <c r="A14" s="17" t="s">
        <v>105</v>
      </c>
      <c r="B14" s="96" t="s">
        <v>93</v>
      </c>
      <c r="C14" s="10"/>
      <c r="D14" s="11"/>
      <c r="E14" s="97"/>
      <c r="F14" s="12"/>
      <c r="G14" s="8"/>
    </row>
    <row r="15" spans="1:7" ht="32.25" customHeight="1" x14ac:dyDescent="0.25">
      <c r="A15" s="15" t="s">
        <v>106</v>
      </c>
      <c r="B15" s="91" t="s">
        <v>94</v>
      </c>
      <c r="C15" s="8" t="s">
        <v>11</v>
      </c>
      <c r="D15" s="11">
        <v>9</v>
      </c>
      <c r="E15" s="12">
        <v>0</v>
      </c>
      <c r="F15" s="12">
        <f t="shared" ref="F15:F16" si="6">ROUND(E15*D15,2)</f>
        <v>0</v>
      </c>
      <c r="G15" s="8" t="s">
        <v>1</v>
      </c>
    </row>
    <row r="16" spans="1:7" ht="32.25" customHeight="1" x14ac:dyDescent="0.25">
      <c r="A16" s="15" t="s">
        <v>106</v>
      </c>
      <c r="B16" s="91" t="s">
        <v>95</v>
      </c>
      <c r="C16" s="8" t="s">
        <v>11</v>
      </c>
      <c r="D16" s="11">
        <v>5</v>
      </c>
      <c r="E16" s="12">
        <v>0</v>
      </c>
      <c r="F16" s="12">
        <f t="shared" si="6"/>
        <v>0</v>
      </c>
      <c r="G16" s="8" t="s">
        <v>1</v>
      </c>
    </row>
    <row r="17" spans="1:7" ht="45" customHeight="1" x14ac:dyDescent="0.25">
      <c r="A17" s="15" t="s">
        <v>103</v>
      </c>
      <c r="B17" s="91" t="s">
        <v>99</v>
      </c>
      <c r="C17" s="8" t="s">
        <v>11</v>
      </c>
      <c r="D17" s="99">
        <v>58</v>
      </c>
      <c r="E17" s="12">
        <v>0</v>
      </c>
      <c r="F17" s="12">
        <f t="shared" si="0"/>
        <v>0</v>
      </c>
      <c r="G17" s="8" t="s">
        <v>1</v>
      </c>
    </row>
    <row r="18" spans="1:7" ht="43.5" customHeight="1" x14ac:dyDescent="0.25">
      <c r="A18" s="16" t="s">
        <v>89</v>
      </c>
      <c r="B18" s="91" t="s">
        <v>107</v>
      </c>
      <c r="C18" s="8" t="s">
        <v>11</v>
      </c>
      <c r="D18" s="11">
        <v>6</v>
      </c>
      <c r="E18" s="12">
        <v>0</v>
      </c>
      <c r="F18" s="12">
        <f t="shared" ref="F18" si="7">ROUND(E18*D18,2)</f>
        <v>0</v>
      </c>
      <c r="G18" s="8" t="s">
        <v>1</v>
      </c>
    </row>
    <row r="19" spans="1:7" x14ac:dyDescent="0.25">
      <c r="A19" s="16" t="s">
        <v>89</v>
      </c>
      <c r="B19" s="91" t="s">
        <v>10</v>
      </c>
      <c r="C19" s="8" t="s">
        <v>12</v>
      </c>
      <c r="D19" s="11">
        <v>50</v>
      </c>
      <c r="E19" s="12">
        <v>0</v>
      </c>
      <c r="F19" s="12">
        <f t="shared" si="0"/>
        <v>0</v>
      </c>
      <c r="G19" s="8" t="s">
        <v>1</v>
      </c>
    </row>
    <row r="20" spans="1:7" x14ac:dyDescent="0.25">
      <c r="A20" s="16" t="s">
        <v>89</v>
      </c>
      <c r="B20" s="91" t="s">
        <v>13</v>
      </c>
      <c r="C20" s="8" t="s">
        <v>2</v>
      </c>
      <c r="D20" s="11">
        <v>10</v>
      </c>
      <c r="E20" s="12">
        <v>0</v>
      </c>
      <c r="F20" s="12">
        <f t="shared" si="0"/>
        <v>0</v>
      </c>
      <c r="G20" s="8" t="s">
        <v>1</v>
      </c>
    </row>
    <row r="21" spans="1:7" x14ac:dyDescent="0.25">
      <c r="A21" s="3"/>
      <c r="B21" s="92" t="s">
        <v>14</v>
      </c>
      <c r="C21" s="4"/>
      <c r="D21" s="5"/>
      <c r="E21" s="6"/>
      <c r="F21" s="6">
        <f>SUM(F3:F20)</f>
        <v>0</v>
      </c>
    </row>
    <row r="22" spans="1:7" x14ac:dyDescent="0.25">
      <c r="A22" s="3"/>
      <c r="B22" s="93"/>
      <c r="D22" s="4"/>
      <c r="E22" s="7"/>
      <c r="F22" s="7"/>
    </row>
    <row r="23" spans="1:7" x14ac:dyDescent="0.25">
      <c r="A23" s="3"/>
      <c r="B23" s="92"/>
      <c r="C23" s="4"/>
      <c r="D23" s="5"/>
      <c r="E23" s="6"/>
      <c r="F23" s="6"/>
    </row>
    <row r="24" spans="1:7" x14ac:dyDescent="0.25">
      <c r="B24" s="93" t="s">
        <v>70</v>
      </c>
    </row>
    <row r="25" spans="1:7" ht="15" customHeight="1" x14ac:dyDescent="0.25">
      <c r="A25" s="16" t="s">
        <v>96</v>
      </c>
      <c r="B25" s="13" t="s">
        <v>97</v>
      </c>
      <c r="C25" s="14" t="s">
        <v>12</v>
      </c>
      <c r="D25" s="11">
        <v>200</v>
      </c>
      <c r="E25" s="12">
        <v>0</v>
      </c>
      <c r="F25" s="12">
        <f t="shared" ref="F25" si="8">ROUND(E25*D25,2)</f>
        <v>0</v>
      </c>
      <c r="G25" s="8" t="s">
        <v>1</v>
      </c>
    </row>
    <row r="26" spans="1:7" x14ac:dyDescent="0.25">
      <c r="A26" s="3"/>
      <c r="B26" s="92" t="s">
        <v>14</v>
      </c>
      <c r="C26" s="4"/>
      <c r="D26" s="5"/>
      <c r="E26" s="6"/>
      <c r="F26" s="6">
        <f>SUM(F25:F25)</f>
        <v>0</v>
      </c>
    </row>
    <row r="27" spans="1:7" x14ac:dyDescent="0.25">
      <c r="A27" s="3"/>
      <c r="B27" s="88"/>
      <c r="C27" s="4"/>
      <c r="D27" s="5"/>
      <c r="E27" s="6"/>
      <c r="F27" s="6"/>
    </row>
  </sheetData>
  <protectedRanges>
    <protectedRange sqref="E15:E1048576 E1:E13" name="Oblast1"/>
    <protectedRange sqref="E14" name="Oblast1_2"/>
  </protectedRanges>
  <pageMargins left="0.70866141732283472" right="0.70866141732283472" top="0.78740157480314965" bottom="0.78740157480314965" header="0.31496062992125984" footer="0.31496062992125984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4</vt:i4>
      </vt:variant>
    </vt:vector>
  </HeadingPairs>
  <TitlesOfParts>
    <vt:vector size="11" baseType="lpstr">
      <vt:lpstr>Krycí list</vt:lpstr>
      <vt:lpstr>rekapitulace</vt:lpstr>
      <vt:lpstr>List1</vt:lpstr>
      <vt:lpstr>List2</vt:lpstr>
      <vt:lpstr>List3</vt:lpstr>
      <vt:lpstr>List4</vt:lpstr>
      <vt:lpstr>List5</vt:lpstr>
      <vt:lpstr>'Krycí list'!Oblast_tisku</vt:lpstr>
      <vt:lpstr>List1!Oblast_tisku</vt:lpstr>
      <vt:lpstr>rekapitulace!Oblast_tisku</vt:lpstr>
      <vt:lpstr>PocetMJ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Marhold</dc:creator>
  <cp:lastModifiedBy>Romana</cp:lastModifiedBy>
  <cp:lastPrinted>2021-04-14T06:22:19Z</cp:lastPrinted>
  <dcterms:created xsi:type="dcterms:W3CDTF">2019-02-15T06:51:45Z</dcterms:created>
  <dcterms:modified xsi:type="dcterms:W3CDTF">2024-02-20T13:16:01Z</dcterms:modified>
</cp:coreProperties>
</file>